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FORMACIÓN PÚBLICA\Desktop\ACCESO A INFORMACION\AÑO 2021\INFORMACION DE OFICIO\OCTUBRE\RRHH\"/>
    </mc:Choice>
  </mc:AlternateContent>
  <xr:revisionPtr revIDLastSave="0" documentId="8_{B9623693-129F-4AA4-B885-0A0E63649C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LA" sheetId="3" r:id="rId1"/>
  </sheets>
  <definedNames>
    <definedName name="_xlnm._FilterDatabase" localSheetId="0" hidden="1">PLANILLA!$B$11:$L$11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8" i="3" l="1"/>
  <c r="G208" i="3"/>
  <c r="L208" i="3" s="1"/>
  <c r="G161" i="3" l="1"/>
  <c r="I161" i="3"/>
  <c r="L161" i="3" l="1"/>
  <c r="I63" i="3"/>
  <c r="G63" i="3"/>
  <c r="G177" i="3"/>
  <c r="I177" i="3"/>
  <c r="G116" i="3"/>
  <c r="I116" i="3"/>
  <c r="G224" i="3"/>
  <c r="I224" i="3"/>
  <c r="G160" i="3"/>
  <c r="I160" i="3"/>
  <c r="L116" i="3" l="1"/>
  <c r="L160" i="3"/>
  <c r="L177" i="3"/>
  <c r="L224" i="3"/>
  <c r="L63" i="3"/>
  <c r="G221" i="3" l="1"/>
  <c r="I221" i="3"/>
  <c r="L221" i="3" l="1"/>
  <c r="I212" i="3" l="1"/>
  <c r="G212" i="3"/>
  <c r="G117" i="3" l="1"/>
  <c r="I117" i="3"/>
  <c r="L117" i="3" l="1"/>
  <c r="G211" i="3"/>
  <c r="I211" i="3"/>
  <c r="G210" i="3"/>
  <c r="I210" i="3"/>
  <c r="L211" i="3" l="1"/>
  <c r="L210" i="3"/>
  <c r="G188" i="3"/>
  <c r="I188" i="3"/>
  <c r="G134" i="3"/>
  <c r="I134" i="3"/>
  <c r="L188" i="3" l="1"/>
  <c r="L134" i="3"/>
  <c r="G229" i="3" l="1"/>
  <c r="I229" i="3"/>
  <c r="I228" i="3"/>
  <c r="G228" i="3"/>
  <c r="G225" i="3"/>
  <c r="I225" i="3"/>
  <c r="G226" i="3"/>
  <c r="I226" i="3"/>
  <c r="G222" i="3"/>
  <c r="I222" i="3"/>
  <c r="G202" i="3"/>
  <c r="I202" i="3"/>
  <c r="G198" i="3"/>
  <c r="I198" i="3"/>
  <c r="G204" i="3"/>
  <c r="I204" i="3"/>
  <c r="G194" i="3"/>
  <c r="I194" i="3"/>
  <c r="G205" i="3"/>
  <c r="I205" i="3"/>
  <c r="G196" i="3"/>
  <c r="I196" i="3"/>
  <c r="G206" i="3"/>
  <c r="I206" i="3"/>
  <c r="G199" i="3"/>
  <c r="I199" i="3"/>
  <c r="G207" i="3"/>
  <c r="I207" i="3"/>
  <c r="G195" i="3"/>
  <c r="I195" i="3"/>
  <c r="G197" i="3"/>
  <c r="I197" i="3"/>
  <c r="G209" i="3"/>
  <c r="I209" i="3"/>
  <c r="G200" i="3"/>
  <c r="I200" i="3"/>
  <c r="G201" i="3"/>
  <c r="I201" i="3"/>
  <c r="G213" i="3"/>
  <c r="I213" i="3"/>
  <c r="L199" i="3" l="1"/>
  <c r="L204" i="3"/>
  <c r="L198" i="3"/>
  <c r="L207" i="3"/>
  <c r="L205" i="3"/>
  <c r="L225" i="3"/>
  <c r="L201" i="3"/>
  <c r="L196" i="3"/>
  <c r="L195" i="3"/>
  <c r="L206" i="3"/>
  <c r="L194" i="3"/>
  <c r="L200" i="3"/>
  <c r="L209" i="3"/>
  <c r="L213" i="3"/>
  <c r="L197" i="3"/>
  <c r="L222" i="3"/>
  <c r="L229" i="3"/>
  <c r="L228" i="3"/>
  <c r="L226" i="3"/>
  <c r="L212" i="3"/>
  <c r="L202" i="3"/>
  <c r="G115" i="3"/>
  <c r="I115" i="3"/>
  <c r="G114" i="3"/>
  <c r="I114" i="3"/>
  <c r="G113" i="3"/>
  <c r="I113" i="3"/>
  <c r="I138" i="3"/>
  <c r="G138" i="3"/>
  <c r="I137" i="3"/>
  <c r="G137" i="3"/>
  <c r="G136" i="3"/>
  <c r="I136" i="3"/>
  <c r="G111" i="3"/>
  <c r="I111" i="3"/>
  <c r="G112" i="3"/>
  <c r="I112" i="3"/>
  <c r="I133" i="3"/>
  <c r="G133" i="3"/>
  <c r="L112" i="3" l="1"/>
  <c r="L115" i="3"/>
  <c r="L137" i="3"/>
  <c r="L113" i="3"/>
  <c r="L114" i="3"/>
  <c r="L138" i="3"/>
  <c r="L111" i="3"/>
  <c r="L136" i="3"/>
  <c r="L133" i="3"/>
  <c r="G176" i="3" l="1"/>
  <c r="I176" i="3"/>
  <c r="L176" i="3" l="1"/>
  <c r="L249" i="3"/>
  <c r="G190" i="3" l="1"/>
  <c r="I190" i="3"/>
  <c r="L190" i="3" l="1"/>
  <c r="I220" i="3"/>
  <c r="G220" i="3"/>
  <c r="L220" i="3" l="1"/>
  <c r="L242" i="3"/>
  <c r="L247" i="3"/>
  <c r="L245" i="3"/>
  <c r="L243" i="3"/>
  <c r="L248" i="3"/>
  <c r="L244" i="3"/>
  <c r="L246" i="3"/>
  <c r="G165" i="3" l="1"/>
  <c r="I165" i="3"/>
  <c r="I101" i="3"/>
  <c r="G101" i="3"/>
  <c r="L101" i="3" l="1"/>
  <c r="L165" i="3"/>
  <c r="I100" i="3"/>
  <c r="G100" i="3"/>
  <c r="I164" i="3"/>
  <c r="L164" i="3" s="1"/>
  <c r="L100" i="3" l="1"/>
  <c r="G59" i="3"/>
  <c r="I59" i="3"/>
  <c r="G110" i="3"/>
  <c r="I110" i="3"/>
  <c r="L110" i="3" l="1"/>
  <c r="L59" i="3"/>
  <c r="G128" i="3"/>
  <c r="I128" i="3"/>
  <c r="L128" i="3" l="1"/>
  <c r="I65" i="3" l="1"/>
  <c r="I66" i="3"/>
  <c r="I67" i="3"/>
  <c r="I68" i="3"/>
  <c r="I69" i="3"/>
  <c r="I203" i="3"/>
  <c r="I70" i="3"/>
  <c r="I71" i="3"/>
  <c r="I72" i="3"/>
  <c r="I73" i="3"/>
  <c r="I74" i="3"/>
  <c r="I75" i="3"/>
  <c r="I76" i="3"/>
  <c r="I77" i="3"/>
  <c r="I78" i="3"/>
  <c r="I79" i="3"/>
  <c r="I80" i="3"/>
  <c r="I179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L96" i="3" s="1"/>
  <c r="I97" i="3"/>
  <c r="I98" i="3"/>
  <c r="I99" i="3"/>
  <c r="I102" i="3"/>
  <c r="I103" i="3"/>
  <c r="I104" i="3"/>
  <c r="I105" i="3"/>
  <c r="I106" i="3"/>
  <c r="I107" i="3"/>
  <c r="I108" i="3"/>
  <c r="I131" i="3"/>
  <c r="I130" i="3"/>
  <c r="I109" i="3"/>
  <c r="I119" i="3"/>
  <c r="I120" i="3"/>
  <c r="I121" i="3"/>
  <c r="I122" i="3"/>
  <c r="I123" i="3"/>
  <c r="I124" i="3"/>
  <c r="I125" i="3"/>
  <c r="I185" i="3"/>
  <c r="I132" i="3"/>
  <c r="I126" i="3"/>
  <c r="I219" i="3"/>
  <c r="I127" i="3"/>
  <c r="I129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18" i="3"/>
  <c r="I158" i="3"/>
  <c r="I159" i="3"/>
  <c r="I60" i="3"/>
  <c r="I184" i="3"/>
  <c r="I163" i="3"/>
  <c r="I166" i="3"/>
  <c r="I167" i="3"/>
  <c r="I168" i="3"/>
  <c r="I169" i="3"/>
  <c r="I170" i="3"/>
  <c r="I171" i="3"/>
  <c r="I172" i="3"/>
  <c r="I173" i="3"/>
  <c r="I174" i="3"/>
  <c r="I175" i="3"/>
  <c r="I162" i="3"/>
  <c r="I178" i="3"/>
  <c r="I180" i="3"/>
  <c r="I181" i="3"/>
  <c r="I182" i="3"/>
  <c r="I183" i="3"/>
  <c r="I186" i="3"/>
  <c r="I187" i="3"/>
  <c r="I189" i="3"/>
  <c r="I135" i="3"/>
  <c r="I191" i="3"/>
  <c r="I192" i="3"/>
  <c r="I193" i="3"/>
  <c r="I214" i="3"/>
  <c r="I215" i="3"/>
  <c r="I218" i="3"/>
  <c r="I216" i="3"/>
  <c r="I217" i="3"/>
  <c r="I223" i="3"/>
  <c r="I227" i="3"/>
  <c r="I64" i="3"/>
  <c r="G65" i="3"/>
  <c r="G66" i="3"/>
  <c r="G67" i="3"/>
  <c r="G68" i="3"/>
  <c r="G69" i="3"/>
  <c r="G203" i="3"/>
  <c r="G70" i="3"/>
  <c r="G71" i="3"/>
  <c r="G72" i="3"/>
  <c r="G73" i="3"/>
  <c r="G74" i="3"/>
  <c r="G75" i="3"/>
  <c r="G76" i="3"/>
  <c r="G77" i="3"/>
  <c r="G78" i="3"/>
  <c r="G79" i="3"/>
  <c r="G80" i="3"/>
  <c r="G179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7" i="3"/>
  <c r="G98" i="3"/>
  <c r="G99" i="3"/>
  <c r="G102" i="3"/>
  <c r="G103" i="3"/>
  <c r="G104" i="3"/>
  <c r="G105" i="3"/>
  <c r="G106" i="3"/>
  <c r="G107" i="3"/>
  <c r="G108" i="3"/>
  <c r="G131" i="3"/>
  <c r="G130" i="3"/>
  <c r="G109" i="3"/>
  <c r="G119" i="3"/>
  <c r="G120" i="3"/>
  <c r="G121" i="3"/>
  <c r="G122" i="3"/>
  <c r="G123" i="3"/>
  <c r="G124" i="3"/>
  <c r="G125" i="3"/>
  <c r="G185" i="3"/>
  <c r="G132" i="3"/>
  <c r="G126" i="3"/>
  <c r="G219" i="3"/>
  <c r="G127" i="3"/>
  <c r="G129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18" i="3"/>
  <c r="G158" i="3"/>
  <c r="G159" i="3"/>
  <c r="G60" i="3"/>
  <c r="G184" i="3"/>
  <c r="G163" i="3"/>
  <c r="G166" i="3"/>
  <c r="G167" i="3"/>
  <c r="G168" i="3"/>
  <c r="G169" i="3"/>
  <c r="G170" i="3"/>
  <c r="G171" i="3"/>
  <c r="G172" i="3"/>
  <c r="G173" i="3"/>
  <c r="G174" i="3"/>
  <c r="G175" i="3"/>
  <c r="G162" i="3"/>
  <c r="G178" i="3"/>
  <c r="G180" i="3"/>
  <c r="G181" i="3"/>
  <c r="G182" i="3"/>
  <c r="G183" i="3"/>
  <c r="G186" i="3"/>
  <c r="G187" i="3"/>
  <c r="G189" i="3"/>
  <c r="G135" i="3"/>
  <c r="G191" i="3"/>
  <c r="G192" i="3"/>
  <c r="G193" i="3"/>
  <c r="G214" i="3"/>
  <c r="G215" i="3"/>
  <c r="G218" i="3"/>
  <c r="G216" i="3"/>
  <c r="G217" i="3"/>
  <c r="G223" i="3"/>
  <c r="G227" i="3"/>
  <c r="G64" i="3"/>
  <c r="I28" i="3"/>
  <c r="I55" i="3"/>
  <c r="I54" i="3"/>
  <c r="I53" i="3"/>
  <c r="I52" i="3"/>
  <c r="I51" i="3"/>
  <c r="I57" i="3"/>
  <c r="I56" i="3"/>
  <c r="I49" i="3"/>
  <c r="I48" i="3"/>
  <c r="I50" i="3"/>
  <c r="I47" i="3"/>
  <c r="I34" i="3"/>
  <c r="I26" i="3"/>
  <c r="I46" i="3"/>
  <c r="I45" i="3"/>
  <c r="I58" i="3"/>
  <c r="I29" i="3"/>
  <c r="I27" i="3"/>
  <c r="I44" i="3"/>
  <c r="I43" i="3"/>
  <c r="I42" i="3"/>
  <c r="I41" i="3"/>
  <c r="I40" i="3"/>
  <c r="I39" i="3"/>
  <c r="I38" i="3"/>
  <c r="I37" i="3"/>
  <c r="I36" i="3"/>
  <c r="I35" i="3"/>
  <c r="I33" i="3"/>
  <c r="I32" i="3"/>
  <c r="I31" i="3"/>
  <c r="I30" i="3"/>
  <c r="I25" i="3"/>
  <c r="I24" i="3"/>
  <c r="I23" i="3"/>
  <c r="I22" i="3"/>
  <c r="I21" i="3"/>
  <c r="I20" i="3"/>
  <c r="I19" i="3"/>
  <c r="I18" i="3"/>
  <c r="I17" i="3"/>
  <c r="G18" i="3"/>
  <c r="G19" i="3"/>
  <c r="G20" i="3"/>
  <c r="G21" i="3"/>
  <c r="G22" i="3"/>
  <c r="G23" i="3"/>
  <c r="G24" i="3"/>
  <c r="G25" i="3"/>
  <c r="G30" i="3"/>
  <c r="G31" i="3"/>
  <c r="G32" i="3"/>
  <c r="G33" i="3"/>
  <c r="G35" i="3"/>
  <c r="G36" i="3"/>
  <c r="G37" i="3"/>
  <c r="G38" i="3"/>
  <c r="G39" i="3"/>
  <c r="G40" i="3"/>
  <c r="G41" i="3"/>
  <c r="G42" i="3"/>
  <c r="G43" i="3"/>
  <c r="G44" i="3"/>
  <c r="G27" i="3"/>
  <c r="G29" i="3"/>
  <c r="G58" i="3"/>
  <c r="G45" i="3"/>
  <c r="G46" i="3"/>
  <c r="G26" i="3"/>
  <c r="G34" i="3"/>
  <c r="G47" i="3"/>
  <c r="G50" i="3"/>
  <c r="G48" i="3"/>
  <c r="G49" i="3"/>
  <c r="G56" i="3"/>
  <c r="G57" i="3"/>
  <c r="G51" i="3"/>
  <c r="L51" i="3" s="1"/>
  <c r="G52" i="3"/>
  <c r="G53" i="3"/>
  <c r="L53" i="3" s="1"/>
  <c r="G54" i="3"/>
  <c r="G55" i="3"/>
  <c r="L55" i="3" s="1"/>
  <c r="G28" i="3"/>
  <c r="G17" i="3"/>
  <c r="G16" i="3"/>
  <c r="L16" i="3" s="1"/>
  <c r="L54" i="3" l="1"/>
  <c r="L52" i="3"/>
  <c r="L34" i="3"/>
  <c r="L192" i="3"/>
  <c r="L37" i="3"/>
  <c r="L71" i="3"/>
  <c r="L36" i="3"/>
  <c r="L153" i="3"/>
  <c r="L65" i="3"/>
  <c r="L170" i="3"/>
  <c r="L193" i="3"/>
  <c r="L187" i="3"/>
  <c r="L87" i="3"/>
  <c r="L80" i="3"/>
  <c r="L73" i="3"/>
  <c r="L67" i="3"/>
  <c r="L23" i="3"/>
  <c r="L108" i="3"/>
  <c r="L25" i="3"/>
  <c r="L93" i="3"/>
  <c r="L17" i="3"/>
  <c r="L22" i="3"/>
  <c r="L24" i="3"/>
  <c r="L20" i="3"/>
  <c r="L19" i="3"/>
  <c r="L21" i="3"/>
  <c r="L18" i="3"/>
  <c r="L118" i="3"/>
  <c r="L90" i="3"/>
  <c r="L82" i="3"/>
  <c r="L76" i="3"/>
  <c r="L69" i="3"/>
  <c r="L91" i="3"/>
  <c r="L83" i="3"/>
  <c r="L203" i="3"/>
  <c r="L95" i="3"/>
  <c r="L89" i="3"/>
  <c r="L81" i="3"/>
  <c r="L75" i="3"/>
  <c r="L130" i="3"/>
  <c r="L103" i="3"/>
  <c r="L94" i="3"/>
  <c r="L88" i="3"/>
  <c r="L179" i="3"/>
  <c r="L74" i="3"/>
  <c r="L68" i="3"/>
  <c r="L131" i="3"/>
  <c r="L86" i="3"/>
  <c r="L79" i="3"/>
  <c r="L72" i="3"/>
  <c r="L66" i="3"/>
  <c r="L99" i="3"/>
  <c r="L107" i="3"/>
  <c r="L102" i="3"/>
  <c r="L85" i="3"/>
  <c r="L78" i="3"/>
  <c r="L106" i="3"/>
  <c r="L98" i="3"/>
  <c r="L109" i="3"/>
  <c r="L104" i="3"/>
  <c r="L97" i="3"/>
  <c r="L92" i="3"/>
  <c r="L84" i="3"/>
  <c r="L77" i="3"/>
  <c r="L70" i="3"/>
  <c r="L105" i="3"/>
  <c r="L183" i="3"/>
  <c r="L64" i="3"/>
  <c r="L156" i="3"/>
  <c r="L216" i="3"/>
  <c r="L141" i="3"/>
  <c r="L227" i="3" l="1"/>
  <c r="L214" i="3" l="1"/>
  <c r="L223" i="3" l="1"/>
  <c r="L239" i="3"/>
  <c r="L238" i="3"/>
  <c r="L237" i="3"/>
  <c r="L236" i="3"/>
  <c r="L235" i="3"/>
  <c r="L234" i="3"/>
  <c r="L233" i="3"/>
  <c r="L232" i="3"/>
  <c r="L56" i="3"/>
  <c r="L45" i="3"/>
  <c r="L173" i="3" l="1"/>
  <c r="L181" i="3"/>
  <c r="L184" i="3"/>
  <c r="L186" i="3"/>
  <c r="L219" i="3"/>
  <c r="L60" i="3"/>
  <c r="L171" i="3"/>
  <c r="L119" i="3"/>
  <c r="L121" i="3"/>
  <c r="L125" i="3"/>
  <c r="L126" i="3"/>
  <c r="L127" i="3"/>
  <c r="L178" i="3"/>
  <c r="L120" i="3"/>
  <c r="L124" i="3"/>
  <c r="L28" i="3"/>
  <c r="L182" i="3"/>
  <c r="L132" i="3"/>
  <c r="L129" i="3"/>
  <c r="L158" i="3"/>
  <c r="L123" i="3"/>
  <c r="L172" i="3"/>
  <c r="L122" i="3"/>
  <c r="L174" i="3"/>
  <c r="L57" i="3"/>
  <c r="L185" i="3"/>
  <c r="L175" i="3"/>
  <c r="L180" i="3"/>
  <c r="L191" i="3"/>
  <c r="L27" i="3" l="1"/>
  <c r="L58" i="3"/>
  <c r="L29" i="3"/>
  <c r="I13" i="3" l="1"/>
  <c r="L13" i="3" s="1"/>
  <c r="L31" i="3" l="1"/>
  <c r="L30" i="3"/>
  <c r="L33" i="3"/>
  <c r="L35" i="3"/>
  <c r="L32" i="3"/>
</calcChain>
</file>

<file path=xl/sharedStrings.xml><?xml version="1.0" encoding="utf-8"?>
<sst xmlns="http://schemas.openxmlformats.org/spreadsheetml/2006/main" count="934" uniqueCount="479">
  <si>
    <t>IGSS</t>
  </si>
  <si>
    <t>RAMIREZ LOPEZ, JANET DEL ROSARIO</t>
  </si>
  <si>
    <t>REYES PINEDA, ESTALIN ALBERTO</t>
  </si>
  <si>
    <t>SANTISTEBAN ARRIOLA, JOSUE ABRAHAM</t>
  </si>
  <si>
    <t>SUPERVISOR DE OBRAS</t>
  </si>
  <si>
    <t>URIZAR MUÑOZ, LUIS LEONEL</t>
  </si>
  <si>
    <t>PLANIFICADOR</t>
  </si>
  <si>
    <t>VELÁSQUEZ MONROY, JUAN VICENTE</t>
  </si>
  <si>
    <t>ALVAREZ PALENCIA, CRISTIAN RICARDO</t>
  </si>
  <si>
    <t>BETHANCOUR PALENCIA, HERLINDA</t>
  </si>
  <si>
    <t>RAMIREZ SALAZAR, LUDIM OBED</t>
  </si>
  <si>
    <t>REYES COLINDRES, DEYSI ARELY</t>
  </si>
  <si>
    <t>AVILA MORALES, JUAN PABLO</t>
  </si>
  <si>
    <t>JUBILADO</t>
  </si>
  <si>
    <t>CANO MONTOYA DE PALENCIA, DORA ELIZABET</t>
  </si>
  <si>
    <t>JUBILADA</t>
  </si>
  <si>
    <t>CATALAN MORALES, CATALINO</t>
  </si>
  <si>
    <t>MAYEN MONTENEGRO, LEONIDAS</t>
  </si>
  <si>
    <t>ALVARADO AVILA, JONATHAN</t>
  </si>
  <si>
    <t>LIMPIEZA GENERAL PARQUE ACUATICO SPLASH</t>
  </si>
  <si>
    <t>LIMPIEZA GENERAL DEL PARQUE ACUATICO SPLASH</t>
  </si>
  <si>
    <t>AQUINO GUTIERREZ, CESAR ARMANDO</t>
  </si>
  <si>
    <t>ARRIVILLAGA ALVARADO, JUAN JOSE</t>
  </si>
  <si>
    <t>BRAN, OSCAR ROLANDO</t>
  </si>
  <si>
    <t>VIGILANTE DEL PARQUE ACUATICO SPLASH</t>
  </si>
  <si>
    <t>CASTRO, BENEDICTO</t>
  </si>
  <si>
    <t>CORDERO, ALFONSO DE JESUS</t>
  </si>
  <si>
    <t>GALEANO ANDRES, ROBERTO</t>
  </si>
  <si>
    <t>HERNANDEZ GARRIDO, BRAYAN HERNAN</t>
  </si>
  <si>
    <t>HERNANDEZ LOPEZ, JUAN</t>
  </si>
  <si>
    <t>LEMUS QUEVEDO, LUIS FERNANDO</t>
  </si>
  <si>
    <t>AYUDANTE DE VIVERO MUNICIPAL</t>
  </si>
  <si>
    <t>MONTERROSO MAYEN, FLABIANO</t>
  </si>
  <si>
    <t>MONTERROSO MAYEN, JOSE MARIO</t>
  </si>
  <si>
    <t>REYES SANTOS, SILVIA DEL CARMEN</t>
  </si>
  <si>
    <t>AYUDANTE DE BODEGA MUNICIPAL</t>
  </si>
  <si>
    <t>CANO, OTTO BASILIO</t>
  </si>
  <si>
    <t>CATALAN CASTELLANOS, PLACIDO</t>
  </si>
  <si>
    <t>CATALAN LEMUS, MAURICIO</t>
  </si>
  <si>
    <t>LOPEZ BOBADILLA, ELMER ARNOLDO</t>
  </si>
  <si>
    <t>LOPEZ MORATAYA, JULIA AMPARO</t>
  </si>
  <si>
    <t>BARRENDERA DE ALDEA JOYA DE LOS TERNEROS</t>
  </si>
  <si>
    <t>MORALES, CLAUDIA LORENA</t>
  </si>
  <si>
    <t>PALENCIA REYES, MARIA PATROCINIA</t>
  </si>
  <si>
    <t>PAREDES BRAN, PAULA SUSANA</t>
  </si>
  <si>
    <t>REYES AVILA, JOSE LUIS</t>
  </si>
  <si>
    <t>SALAS MARTINEZ DE CANAHUI, HILDA CONSUELO</t>
  </si>
  <si>
    <t>VELIZ DIAZ, VILMA ESPERANZA</t>
  </si>
  <si>
    <t>HERRERA CARRERA, MIRNA VICTORIA</t>
  </si>
  <si>
    <t>SECRETARIA MUNICIPAL</t>
  </si>
  <si>
    <t>ALARCON MOLINA, CLAUDIA MARIA</t>
  </si>
  <si>
    <t>CASTELLANOS CATALAN, HIGINIO</t>
  </si>
  <si>
    <t>CASTRO SANDOVAL, MIRIAM DEL ROSARIO</t>
  </si>
  <si>
    <t>LOPEZ BOBADILLA, SORAIDA VERONICA</t>
  </si>
  <si>
    <t>ENC. DE LA BIBLIOTECA GABRIELA ANDREANI FABRONI</t>
  </si>
  <si>
    <t>SANDOVAL CASTELLANOS, ELBIA ZUCELY</t>
  </si>
  <si>
    <t>CONSERJE C.S ALDEA CHOLEÑA</t>
  </si>
  <si>
    <t>ALVARADO REYES, JOSE LUIS</t>
  </si>
  <si>
    <t>CABRERA RIVAS, SANTIAGO</t>
  </si>
  <si>
    <t>FONTANERO ALDEA ENCUENTRO DE NAVAJAS</t>
  </si>
  <si>
    <t>CAMEY CATALAN, JOSE LUIS</t>
  </si>
  <si>
    <t>CATALAN MORALES, GABRIEL</t>
  </si>
  <si>
    <t>CATALAN OCHOA, PILAR</t>
  </si>
  <si>
    <t>VIGILANTE DE ESCUELA O.D.P ALDEA LA CHOLEÑA</t>
  </si>
  <si>
    <t>CATALAN VELIZ, MARIA PILAR</t>
  </si>
  <si>
    <t>FONTANERA SECTOR I EN ALDEA EL CAULOTE</t>
  </si>
  <si>
    <t>COLINDRES MAYEN, CEFERINO</t>
  </si>
  <si>
    <t>DIAZ OCHOA, JAVIER</t>
  </si>
  <si>
    <t>FONTANERO DEL SECTOR I ALDEA LA CHOLEÑA</t>
  </si>
  <si>
    <t>LOPEZ, JUSTO RUFINO</t>
  </si>
  <si>
    <t>MORALES CASTILLO, JUAN ALBERTO</t>
  </si>
  <si>
    <t>MORALES REYES, AXEL ANIBAL</t>
  </si>
  <si>
    <t>OCHOA CAMEY, EUSEBIO</t>
  </si>
  <si>
    <t>OCHOA GONZALEZ, LUIS ALFREDO</t>
  </si>
  <si>
    <t>FONTANERO LOTIFICACION JOYAS 2000</t>
  </si>
  <si>
    <t>ORTIZ MORALES, MARIO ROLANDO</t>
  </si>
  <si>
    <t>PALENCIA REYES, AURELIO</t>
  </si>
  <si>
    <t>PALENCIA REYES, EDGAR GIOVANNI</t>
  </si>
  <si>
    <t>PEREZ SANDOVAL, CARLOS GILBERTO</t>
  </si>
  <si>
    <t>RAMIREZ MADRID, DANIEL</t>
  </si>
  <si>
    <t>REYES VALDEZ, CRISTIAN ALEXANDER</t>
  </si>
  <si>
    <t>ALBAÑIL DE BODEGA MUNICIPAL</t>
  </si>
  <si>
    <t>SURUY ARRIBILLAGA, ERVINN GEOVANNY</t>
  </si>
  <si>
    <t>VELIZ DIAZ, ARTURO</t>
  </si>
  <si>
    <t>FONTANERO ALDEA EL JAVILLAL</t>
  </si>
  <si>
    <t>VELIZ GARRIDO, AUGUSTO</t>
  </si>
  <si>
    <t>ALVARADO GARRIDO, AGUSTIN</t>
  </si>
  <si>
    <t>CATALAN CASTELLANOS, HECTOR SALVADOR</t>
  </si>
  <si>
    <t>CATALAN CASTILLO, POLO</t>
  </si>
  <si>
    <t>JARDINERO DE ESCUELA LA CHOLEÑA</t>
  </si>
  <si>
    <t>CATALAN CATALAN, AGATON</t>
  </si>
  <si>
    <t>FONTANERO ALDEA EL CAULOTE</t>
  </si>
  <si>
    <t>CATALAN MANCILLA, LESTER MANOLO</t>
  </si>
  <si>
    <t>MORALES CARRILLO, JOSE ALBERTO</t>
  </si>
  <si>
    <t>FONTANERO DE LA CABECERA</t>
  </si>
  <si>
    <t>BETANCOUR CASTRO, MIGUEL ANGEL</t>
  </si>
  <si>
    <t>COLINDRES LOPEZ, RUBEN</t>
  </si>
  <si>
    <t>LOAIZA MORALES, LUIS ROBERTO</t>
  </si>
  <si>
    <t>AVILA VELIZ, RAFAEL</t>
  </si>
  <si>
    <t>LORENZANA ARANA, JUAN CARLOS</t>
  </si>
  <si>
    <t>CARRERA AROCHE, NORA  CATALINA</t>
  </si>
  <si>
    <t>CATALAN CASTELLANOS, ISABEL</t>
  </si>
  <si>
    <t>VIGILANTE DEL MERCADO MUNICIPAL</t>
  </si>
  <si>
    <t>OLIVA BELTRAN, JOSE FELIX</t>
  </si>
  <si>
    <t>PADILLA SALAZAR, FLOR DE MARIA</t>
  </si>
  <si>
    <t>SANDOVAL CASTELLANOS, SULI YASENI</t>
  </si>
  <si>
    <t>RUANO, JUAN CARLOS</t>
  </si>
  <si>
    <t>GUARDIAN DE ESCUELA ALDEA GARIBALDI</t>
  </si>
  <si>
    <t>ALVARADO ALVARADO, MARIA BERTA</t>
  </si>
  <si>
    <t>CONSERJE DE INS NACIONAL DE EDU. BASICA</t>
  </si>
  <si>
    <t>REYES GIRON, ADELAIDA</t>
  </si>
  <si>
    <t>CONSERJE DEL INED</t>
  </si>
  <si>
    <t>CASTRO MAYEN DE CATALAN, LILIANA AYDEE</t>
  </si>
  <si>
    <t>GARCIA CASTRO, LIDIA</t>
  </si>
  <si>
    <t>PINEDA GUDIEL, DELMY MARIANNE</t>
  </si>
  <si>
    <t>SANDOVAL CATALAN, ROBERTA</t>
  </si>
  <si>
    <t>YOS SOTO, JUAN CARLOS</t>
  </si>
  <si>
    <t>PALENCIA YOCUTE, VIRGINIA NOEMI</t>
  </si>
  <si>
    <t>SECRETARIA DE LA DMP</t>
  </si>
  <si>
    <t>SANDOVAL CASTELLANOS, HENRY ANTONIO</t>
  </si>
  <si>
    <t>DIBUJANTE DE LA DMP</t>
  </si>
  <si>
    <t>MAYEN MORALES, WILSON AROLDO</t>
  </si>
  <si>
    <t>AQUINO CATALAN, MAIRA LETICIA</t>
  </si>
  <si>
    <t>CONSERJE DEL CEMENTERIO DE LA CABECERA MUNICIPAL</t>
  </si>
  <si>
    <t>CARRERA HERNANDEZ, EDGAR AMILCAR</t>
  </si>
  <si>
    <t>CATALAN CASTELLANOS, PEDRO</t>
  </si>
  <si>
    <t>CATALAN VELIZ, INOCENTE</t>
  </si>
  <si>
    <t>LOPEZ HERNANDEZ, JOSE DANIEL</t>
  </si>
  <si>
    <t>PLANIFICADOR DE LA DMP</t>
  </si>
  <si>
    <t>VELIZ VASQUEZ, HECTOR ROLANDO</t>
  </si>
  <si>
    <t>CARRERA VELIZ, LUIS FELIPE</t>
  </si>
  <si>
    <t>DIAZ CATALAN, ANIBAL ANTONIO</t>
  </si>
  <si>
    <t>MONTES FRANCO, NORBERTO</t>
  </si>
  <si>
    <t>DMP</t>
  </si>
  <si>
    <t>O22</t>
  </si>
  <si>
    <t>O11</t>
  </si>
  <si>
    <t>DAFIM</t>
  </si>
  <si>
    <t>JUBILADOS</t>
  </si>
  <si>
    <t>PARQUE ACUATICO SPLASH</t>
  </si>
  <si>
    <t>AGUA</t>
  </si>
  <si>
    <t>RENGLON</t>
  </si>
  <si>
    <t>NOMBRE</t>
  </si>
  <si>
    <t>PUESTO</t>
  </si>
  <si>
    <t>FIANZA</t>
  </si>
  <si>
    <t>PLAN</t>
  </si>
  <si>
    <t>OTRAS DEDUCCIONES</t>
  </si>
  <si>
    <t>PLANILLA SISTEMA</t>
  </si>
  <si>
    <t>INED</t>
  </si>
  <si>
    <t>MERCADO</t>
  </si>
  <si>
    <t>CHUN CATALAN, DAYRIN JOHANA</t>
  </si>
  <si>
    <t>ADMINISTRADORA DEL MERCADO MUNICIPAL</t>
  </si>
  <si>
    <t>JUEZA DE ASUNTOS MUNICIPALES</t>
  </si>
  <si>
    <t xml:space="preserve">VIGILANTE DE LA E.O.R.M ALDEA LA CHOLEÑA </t>
  </si>
  <si>
    <t>FONTANERO DEL SECTOR II ALDEA LA CHOLEÑA</t>
  </si>
  <si>
    <t>BARRENDERA DEL CASERIO LA CEIBA, ALDEA PONTEZUELAS</t>
  </si>
  <si>
    <t>TALLERES DE BELLEZA Y COSTURA</t>
  </si>
  <si>
    <t xml:space="preserve">AYUDANTE DE BODEGA MUNICIPAL </t>
  </si>
  <si>
    <t xml:space="preserve">ENCARGADA DE PLANILLAS </t>
  </si>
  <si>
    <t xml:space="preserve">GUARDIAN DE LA PLANTA AGUA ZARCA </t>
  </si>
  <si>
    <t>SUELDO BASE</t>
  </si>
  <si>
    <t>DMM</t>
  </si>
  <si>
    <t>ALCALDIA</t>
  </si>
  <si>
    <t xml:space="preserve">SUELDO A RESIVIR </t>
  </si>
  <si>
    <t>RAMIREZ PALENCIA, MARIA ANDREA</t>
  </si>
  <si>
    <t>CATALAN SANDOVAL, ALEJANDRO</t>
  </si>
  <si>
    <t xml:space="preserve">LOPEZ REYES DE OQUELI ALIDA CARINA </t>
  </si>
  <si>
    <t xml:space="preserve">ORTIZ MONTERROSO EDDY ARNOLDO </t>
  </si>
  <si>
    <t xml:space="preserve">SANDOVAL ORTIZ CATALINO </t>
  </si>
  <si>
    <t xml:space="preserve">PINEDA GARCIA EVELIN JOHANNA </t>
  </si>
  <si>
    <t xml:space="preserve">VELIZ CONTRERAS LIZ AZUCELI </t>
  </si>
  <si>
    <t xml:space="preserve">SANDOVAL CATALAN MARIO </t>
  </si>
  <si>
    <t xml:space="preserve">ARANA DOLOR, SHERLY MARITIZA </t>
  </si>
  <si>
    <t xml:space="preserve">DEL VALLE CANO DE CABRERA, ZENAIDA SIMONA </t>
  </si>
  <si>
    <t xml:space="preserve">CATALAN DIAZ, FERNANDO </t>
  </si>
  <si>
    <t xml:space="preserve">CATALAN CARRERA, WENDY MELINA </t>
  </si>
  <si>
    <t>CATALAN MORALES , LUIS ANTONIO</t>
  </si>
  <si>
    <t xml:space="preserve">SAAVEDRA CHICHE, DULCE MARIA </t>
  </si>
  <si>
    <t xml:space="preserve">CATALAN ALVARADO, KARINA YANET </t>
  </si>
  <si>
    <t xml:space="preserve">CASTELLANOS CATALAN, CRISTINO RAUL </t>
  </si>
  <si>
    <t>CASTELLANOS CATALAN, MARIO</t>
  </si>
  <si>
    <t xml:space="preserve">ALARCON MOLINA, KRISTIAN ADOLFO </t>
  </si>
  <si>
    <t xml:space="preserve">CASTELLANOS CATALAN ,JUAN PABLO </t>
  </si>
  <si>
    <t xml:space="preserve">SANDOVAL CASTELLANOS, ALEX ENRIQUE </t>
  </si>
  <si>
    <t>AQUINO GUTIERREZ , AMILCAR ROLANDO</t>
  </si>
  <si>
    <t>ALVARADO GARRIDO , ELISEO</t>
  </si>
  <si>
    <t>NO.</t>
  </si>
  <si>
    <t xml:space="preserve">AGUA </t>
  </si>
  <si>
    <t xml:space="preserve"> ENCARGADA DE ALMACEN </t>
  </si>
  <si>
    <t xml:space="preserve">CARRERA REYES, GLENDA ELIZABETH </t>
  </si>
  <si>
    <t xml:space="preserve">OFICIAL I DE SECRETARIA </t>
  </si>
  <si>
    <t xml:space="preserve">CONSERJE DEL EDIFICIO MUNICIPAL </t>
  </si>
  <si>
    <t>ENCARGADA DE CEMENTERIO ALDEA PONTEZUELAS</t>
  </si>
  <si>
    <t>BARRENDERO DE LA CAPILLA DE LA VIRGEN HACIA EL FINAL DE  ALDEA LA CHOLEÑA</t>
  </si>
  <si>
    <t>BARRENDERA DEL SALON COMUNAL HACIA EL FINAL DE  ALDEA EL JAVILLAL</t>
  </si>
  <si>
    <t xml:space="preserve">HERNANDEZ AVILA, SHEYLA JAZIBIA </t>
  </si>
  <si>
    <t xml:space="preserve">TECNICO DE SERVICIOS PUBLICOS </t>
  </si>
  <si>
    <t xml:space="preserve">REYES CARRERA, JUAN JOSE </t>
  </si>
  <si>
    <t xml:space="preserve">ALVARADO GOMEZ, WILMER ESTUARDO </t>
  </si>
  <si>
    <t xml:space="preserve">MORALES MORALES, LUIS FERNANDO </t>
  </si>
  <si>
    <t xml:space="preserve">MARTINEZ PINEDA, JORGE ALEXANDER </t>
  </si>
  <si>
    <t xml:space="preserve">ORELLANA CHOJOLAN, ESTUARDO GEOVANNI </t>
  </si>
  <si>
    <t>OCHOA RAMIREZ, ALVARO</t>
  </si>
  <si>
    <t>CATALAN FAJARDO, SALOME</t>
  </si>
  <si>
    <t xml:space="preserve">CHAMALE ENRIQUEZ, JOSÉ ROCAEL </t>
  </si>
  <si>
    <t>CRUZ ALVAREZ, CESAR ANIBAL</t>
  </si>
  <si>
    <t xml:space="preserve">DEPORTES </t>
  </si>
  <si>
    <t>SALUD</t>
  </si>
  <si>
    <t>INEB</t>
  </si>
  <si>
    <t xml:space="preserve">MERCADO </t>
  </si>
  <si>
    <t xml:space="preserve">SERVICIOS PUBLICOS </t>
  </si>
  <si>
    <t xml:space="preserve">VIVERO MUNICIPAL </t>
  </si>
  <si>
    <t xml:space="preserve">DAFIM </t>
  </si>
  <si>
    <t xml:space="preserve">LIMPIEZA DE CALLES </t>
  </si>
  <si>
    <t xml:space="preserve">RELLENO SANITARIO </t>
  </si>
  <si>
    <t xml:space="preserve">CONSERJE MUNICIPAL </t>
  </si>
  <si>
    <t xml:space="preserve">SECRETARIA </t>
  </si>
  <si>
    <t xml:space="preserve">RECURSOS HUMANOS </t>
  </si>
  <si>
    <t>GARRIDO RIVAS, LUIS FELIPE</t>
  </si>
  <si>
    <t xml:space="preserve">ALCALDE MUNICIPAL, SUELDO </t>
  </si>
  <si>
    <t xml:space="preserve">GASTOS DE REPRESENTACIÓN </t>
  </si>
  <si>
    <t>O63</t>
  </si>
  <si>
    <t xml:space="preserve">GIRON GARCIA, EMILIO JOEL </t>
  </si>
  <si>
    <t xml:space="preserve">PAIZ ALVARADO, HUGO LEONEL </t>
  </si>
  <si>
    <t>CONSERJE DE E.O.D.P ALDEA PONTEZUELAS</t>
  </si>
  <si>
    <t>ENCARGADO DE PLANTA GARIBALDI</t>
  </si>
  <si>
    <t>ENCARGADO DE BODEGA MUNICIPAL</t>
  </si>
  <si>
    <t>DIBUJANTE EN DMP</t>
  </si>
  <si>
    <t>DIRECTOR DE LADMP</t>
  </si>
  <si>
    <t xml:space="preserve">BARRENDERO DE ALDEA LOMA TENDIDA HACIA  EL COPANTE </t>
  </si>
  <si>
    <t xml:space="preserve">EDUCACIÓN </t>
  </si>
  <si>
    <t xml:space="preserve">INFORMACION PUBLICA </t>
  </si>
  <si>
    <t xml:space="preserve">JEFA DE RECURSOS HUMANOS </t>
  </si>
  <si>
    <t xml:space="preserve">JEFE ADMINISTRATIVO DEL PARQUE ACUATICO SPLASH </t>
  </si>
  <si>
    <t xml:space="preserve">REYES MORALES OSCAR LEONEL </t>
  </si>
  <si>
    <t>SECRETARIA</t>
  </si>
  <si>
    <t>CATALÁN, MANUEL ENRIQUE</t>
  </si>
  <si>
    <t xml:space="preserve">BARRENDERO DE ALDEA EL CAULOTE </t>
  </si>
  <si>
    <t xml:space="preserve">CASTELLANOS CORDERO, REINA DE LOURDES </t>
  </si>
  <si>
    <t xml:space="preserve">ENCARGADO DE COMBUSTIBLE </t>
  </si>
  <si>
    <t xml:space="preserve">CAJERA RECEPTORA </t>
  </si>
  <si>
    <t>LEMUS PÉREZ, ABNER ANIBAL</t>
  </si>
  <si>
    <t xml:space="preserve">AQUINO GUDIEL, HUMBERTO </t>
  </si>
  <si>
    <t xml:space="preserve">GUARDIAN DE LA PLANTA DE TRATAMIENTO DE AGUAS RESIDUALES ALDEA LA CHOLEÑA </t>
  </si>
  <si>
    <t xml:space="preserve">BARRENDERO DE COLONIA SANTA LUISA SJG </t>
  </si>
  <si>
    <t>SANDOVAL CASTELLANOS, BRENDA ASUCENA</t>
  </si>
  <si>
    <t>BONIFICACION  DE LEY</t>
  </si>
  <si>
    <t>PLANIFICADOR EN LA DMP</t>
  </si>
  <si>
    <t>DIRECTORA DE LA DMM</t>
  </si>
  <si>
    <t>PILOTO DE LA BODEGA  MUNICIPAL</t>
  </si>
  <si>
    <t>VELIZ VELIZ , JOSE NERY</t>
  </si>
  <si>
    <t xml:space="preserve">BARRENDERA DEL FINAL DONDE SE UBICA EL PUENTE VEHICULAR  HACIA EL INICIO DE LA ALDEA EL PUENTE LA BARRANQUILLA </t>
  </si>
  <si>
    <t xml:space="preserve">FONTANERO DEL FINAL DEL PUEBLO HACIA LA VIVIENDA DENOMINADA TIENDA ROSARIO </t>
  </si>
  <si>
    <t>VIGILANTE DEL CAMPO DE  FUT BOL DE ALDEA LA CHOLEÑA</t>
  </si>
  <si>
    <t>ENCARGADA DE CATASTRO</t>
  </si>
  <si>
    <t>CATASTRO</t>
  </si>
  <si>
    <t xml:space="preserve">ALVARADO REYES, ANA CRISTINA </t>
  </si>
  <si>
    <t xml:space="preserve">VIIGILANTE DE LA ESCUELA DE ALDEA LOMA TENDIDA </t>
  </si>
  <si>
    <t xml:space="preserve">PALENCIA VELIZ JESUS </t>
  </si>
  <si>
    <t xml:space="preserve">MORALES SANDOVAL, YESSICA LETICIA </t>
  </si>
  <si>
    <t>CONSERJE DEL MERCADO MUNICIPAL</t>
  </si>
  <si>
    <t xml:space="preserve">VIGILANTE DE LA PLANTA DE AGUAS RESIDUALES ALDEA LA CHOLEÑA </t>
  </si>
  <si>
    <t>UGAM</t>
  </si>
  <si>
    <t>FONTANERO EN ALDEA EL COPANTE</t>
  </si>
  <si>
    <t>LOPEZ MORALES , SANDY ARLETH</t>
  </si>
  <si>
    <t>INSTRUCTORA DE BELLEZA  CABECERA MUNICIPAL</t>
  </si>
  <si>
    <t>SUPERVISORA/INSPECTORA DE BUSES</t>
  </si>
  <si>
    <t>PAREDES BRAN, FIDEL ANTONIO</t>
  </si>
  <si>
    <t>LOPEZ SANDOVAL, INGRID GABRIELA</t>
  </si>
  <si>
    <t xml:space="preserve">VELIZ CATALÁN, KEVIN ALEXANDER </t>
  </si>
  <si>
    <t xml:space="preserve">ZETINO PALENCIA, TANIA KARINA </t>
  </si>
  <si>
    <t>CANO MONTOYA, OLGA EUGENIA</t>
  </si>
  <si>
    <t xml:space="preserve">JUBILADOS </t>
  </si>
  <si>
    <t xml:space="preserve">JUBILADA </t>
  </si>
  <si>
    <t xml:space="preserve">VIGILANTE DEL SALON ALDEA LA CHOLEÑA </t>
  </si>
  <si>
    <t xml:space="preserve">VIGILANTE DE PLANTA AGUA ZARCA </t>
  </si>
  <si>
    <t>PILOTO DE BODEGA MUNICIPAL</t>
  </si>
  <si>
    <t xml:space="preserve">FONTANERO DE ALDEA LOMA TENDIDA </t>
  </si>
  <si>
    <t xml:space="preserve">CARRERA OSUNA, HECTOR FERNANDO </t>
  </si>
  <si>
    <t>PINEDA VELIZ, CARLOS ARNULFO</t>
  </si>
  <si>
    <t xml:space="preserve">AUXILIAR DE TAQUILLA DEL PARQUE ACUATICO SPLASH </t>
  </si>
  <si>
    <t xml:space="preserve">PALENCIA MORALES, OVIDIO </t>
  </si>
  <si>
    <t xml:space="preserve">OLIVA MORALES ,LUIS ESTUARDO </t>
  </si>
  <si>
    <t>SABAN ALVARADO, LUZ MARIBEL</t>
  </si>
  <si>
    <t>GARRIDO GARRIDO , MIGUEL ANGEL</t>
  </si>
  <si>
    <t xml:space="preserve">GUARDIAN DE PILAS MUNICIPALES </t>
  </si>
  <si>
    <t>VELIZ CASTRO, MODESTO</t>
  </si>
  <si>
    <t xml:space="preserve">JARDINERO DEL PARQUE ACUATICO SPLASH </t>
  </si>
  <si>
    <t>CONSERJE E.O.U.M. MATILDE VASHMI JV</t>
  </si>
  <si>
    <t xml:space="preserve">SANDOVAL SANDOVAL, EDWIN RENE </t>
  </si>
  <si>
    <t xml:space="preserve">VIGILANTE DE PLANTA GENERADORA ALDEA LOMA TENDIDA </t>
  </si>
  <si>
    <t xml:space="preserve">BARRENDERO DE  ALDEA ENCUENTRO DE NAVAJAS </t>
  </si>
  <si>
    <t xml:space="preserve">FRANCO SANDOVAL, HECTOR RENE </t>
  </si>
  <si>
    <t xml:space="preserve">PALENCIA PALENCIA, DONAL ANTONIO </t>
  </si>
  <si>
    <t>COORDINADOR DE LA UNIDAD DE GESTION AMBIENTAL MUNICIPAL</t>
  </si>
  <si>
    <t xml:space="preserve">MORALES CAMEY, DOMINGO </t>
  </si>
  <si>
    <t xml:space="preserve"> </t>
  </si>
  <si>
    <t>CONSERJE DE LA ESCUELA OFICIAL RURAL MIXTA ALDEA LA CHOLEÑA JM</t>
  </si>
  <si>
    <t xml:space="preserve">OLIVA MORTAYA, JULIO CESAR </t>
  </si>
  <si>
    <t xml:space="preserve">CONSERJE DEL MERCADO MUNICIPAL </t>
  </si>
  <si>
    <t xml:space="preserve">LOAIZA ALDANA, LUIS GONZALO </t>
  </si>
  <si>
    <t xml:space="preserve">FONTANERO JOYAS DEL GOLFO </t>
  </si>
  <si>
    <t xml:space="preserve">RAMIREZ AVILA, GUSTAVO ADOLFO </t>
  </si>
  <si>
    <t xml:space="preserve">MOTTA AGUILAR, SILVIA CELENNE </t>
  </si>
  <si>
    <t xml:space="preserve">TECNICO DE DEPORTES </t>
  </si>
  <si>
    <t>ENCARGADA DE GUATECOMPRAS</t>
  </si>
  <si>
    <t>PLOMERO</t>
  </si>
  <si>
    <t>JUBILADOS 422</t>
  </si>
  <si>
    <t>RENGLON 022</t>
  </si>
  <si>
    <t>RENGLON 011</t>
  </si>
  <si>
    <t xml:space="preserve">CARRILLO VELIZ, VICTOR </t>
  </si>
  <si>
    <t>GUARDIAN DEL POZO MECANICO SECTOR LA QUEBRADA, ALDEA LA CHOLEÑA</t>
  </si>
  <si>
    <t>VIGILANTE DEL POZO MECANICO SECTOR LA QUEBRADA, ALDEA LA CHOLEÑA</t>
  </si>
  <si>
    <t>BARRENDERO DE ALDEA LOMA TENDIDA</t>
  </si>
  <si>
    <t xml:space="preserve">ENCARGADA DE PRESUPUESTO/DIRECTORA FINANCIERA INTERINA </t>
  </si>
  <si>
    <t>ENCARGADO DE TESORERIA</t>
  </si>
  <si>
    <t>CONSEJO 062</t>
  </si>
  <si>
    <t>CAMEY CASTELLANOS, HUGO LEONEL</t>
  </si>
  <si>
    <t>CHAMALE ENRIQUEZ, JOSE ROCAEL</t>
  </si>
  <si>
    <t>GUDIEL REYES, HÉCTOR DAVID</t>
  </si>
  <si>
    <t>HERNANDEZ PALENCIA, JULIO CESAR</t>
  </si>
  <si>
    <t>LOPEZ, LUIS ALEXANDER</t>
  </si>
  <si>
    <t>SANDOVAL  SANDOVAL, DOMINGO ANGEL</t>
  </si>
  <si>
    <t>CONSEJAL TERCERO</t>
  </si>
  <si>
    <t>ALCALDE MUNICIPAL</t>
  </si>
  <si>
    <t>SINDICO PRIMERO</t>
  </si>
  <si>
    <t>CONCEJAL SEGUNDO</t>
  </si>
  <si>
    <t>SINDICO SEGUNDO</t>
  </si>
  <si>
    <t>CONCEJAL PRIMERO</t>
  </si>
  <si>
    <t xml:space="preserve">DIETAS </t>
  </si>
  <si>
    <t>O62</t>
  </si>
  <si>
    <t>JEFE DE VIVERO MUNICIPAL</t>
  </si>
  <si>
    <t>PLANILLA DE PAGO RENGLON 063, 011, 022 , 422 Y 062</t>
  </si>
  <si>
    <t>ISR</t>
  </si>
  <si>
    <t>TIMBRE Y PAPEL SELLADO</t>
  </si>
  <si>
    <t>MAYEN OCHOA, CLAUDIA MARLENY</t>
  </si>
  <si>
    <t>JUZGADO ASUNTOS MUNICIPALES</t>
  </si>
  <si>
    <t xml:space="preserve">BARRENDERO DE LA MUNICIPALIDAD HACIA LA ZONA 7 DEL MUNICIPIO DE SAN JOSÉ DEL GOLFO </t>
  </si>
  <si>
    <t>MORALES SANDOVAL DE CATALAN, CAROL ELIZABETH</t>
  </si>
  <si>
    <t>CARRILLO LOPEZ, ERICA DE JESÚS</t>
  </si>
  <si>
    <t>CONCEJAL CUARTO</t>
  </si>
  <si>
    <t xml:space="preserve">OLIVA RUANO, DIEGO RENE </t>
  </si>
  <si>
    <t xml:space="preserve">ENCARGADO II DEL CEMENTERIO DE LA CABECERA MUNICIPAL </t>
  </si>
  <si>
    <t xml:space="preserve">GUARDIAN DE PLANTA GENERADORA ALDEA PONTEZUELAS </t>
  </si>
  <si>
    <t xml:space="preserve">BARRENDERADEL INICIO DEL PUENTE DE  LA CALLE PRINCIPAL HACIA EL FINAL DE LA ALDEA EL PUENTE LA BARRANQUILLA </t>
  </si>
  <si>
    <t>CONSERJE EN LA E.O.U.M MATILDE VASHMI ZAVALA JV</t>
  </si>
  <si>
    <t>ENCARGADA I DEL CEMENTERIO DE LA CABECERA MUNICIPAL</t>
  </si>
  <si>
    <t xml:space="preserve">ENCARGADO DE RETROLAVADO DE FILTROS EN LOS SISTEMAS EXISTENTES DEL MUNICIPIO    </t>
  </si>
  <si>
    <t>FONTANERO EN ALDEA PUENTE LA BARRANQUILLA</t>
  </si>
  <si>
    <t>FONTANERO ALDEA JOYA DE LOS TERNEROS</t>
  </si>
  <si>
    <t xml:space="preserve">GUARDIAN DEL POZO NUMERO II DEL PARQUE ACUATICO SPLASH </t>
  </si>
  <si>
    <t>ENCARGADO GENERAL DE  LOS TRAB. DEL PARQUE ACUATICO SPLASH</t>
  </si>
  <si>
    <t>GUARDIAN DE POZO ALDEA PONTEZUELAS</t>
  </si>
  <si>
    <t xml:space="preserve">VIGILANTE DE LA PLANTA AGUA ZARCA </t>
  </si>
  <si>
    <t xml:space="preserve">VIGILANTE I DE POZO ALDEA GARIBALDI </t>
  </si>
  <si>
    <t>VIGILANTE II DE POZO ALDEA  DE GARIBALDI</t>
  </si>
  <si>
    <t>VIGILANTE DE BOMBA ALDEA LOMA TENDIDA</t>
  </si>
  <si>
    <t xml:space="preserve">VIGILANTE BODEGA MUNICIPAL </t>
  </si>
  <si>
    <t>VIGILANTE BODEGA MUNICIPAL</t>
  </si>
  <si>
    <t xml:space="preserve">PALENCIA REYES, JOSE LUIS </t>
  </si>
  <si>
    <t xml:space="preserve">VIGILANTE DE POZO CABECERA MUNICIPAL </t>
  </si>
  <si>
    <t xml:space="preserve">SECRETARIA DE LA SUPERVISION EDUC.DE SAN JOSE DEL GOLFO </t>
  </si>
  <si>
    <t xml:space="preserve">EDUCACIÓN PRIMARIA </t>
  </si>
  <si>
    <t xml:space="preserve">MONTENEGRO PALENCIA, NORMA CAROLINA </t>
  </si>
  <si>
    <t xml:space="preserve">HERNANDEZ MORALES,  LUZ DE LOS ANGELES </t>
  </si>
  <si>
    <t xml:space="preserve">CONSERJE E.O.D.P. CARLOS MIGUEL CARRANZA </t>
  </si>
  <si>
    <t>JALLES PAREDES, ELISA MARIA</t>
  </si>
  <si>
    <t>BARCENAS HERRERA, JOSSELIN BRIGETTE</t>
  </si>
  <si>
    <t xml:space="preserve">CATALAN LOPEZ LILIAN CLARIBEL </t>
  </si>
  <si>
    <t xml:space="preserve">MAESTRA E.O.R.M ALDEA JOYA DE LOS TERNEROS JM </t>
  </si>
  <si>
    <t>CATALAN VELIZ, KARLA MARIELA</t>
  </si>
  <si>
    <t xml:space="preserve">MAESTRA DE EDUCACIÓN PRE-PRIMARIA E.O.P. CARLOS MIGUEL CARRANZA </t>
  </si>
  <si>
    <t>DUARTE MAYEN, JULISSA LICELY</t>
  </si>
  <si>
    <t>MAESTRA E.O.R.M. ENCUENTRO DE NAVAJAS</t>
  </si>
  <si>
    <t xml:space="preserve">MAESTRA E.O.R.M. CASERIO SAN ANTONIO EL ANGEL </t>
  </si>
  <si>
    <t xml:space="preserve">OLIVA RODRIGUEZ, MARIA DE LOS ANGELES </t>
  </si>
  <si>
    <t>GARCIA MAJANO, JESSICA PAOLA</t>
  </si>
  <si>
    <t xml:space="preserve">PALENCIA PALENCIA , LUCIA ALEJANDRINA </t>
  </si>
  <si>
    <t>MAESTRA DE EDUCACIÓN PREPRIMARIA E.O.P ALDEA LA CHOLEÑA</t>
  </si>
  <si>
    <t xml:space="preserve">MAESTRA DE EDUCACIÓN PREPRIMARIA E.O.P ALDEA EL CAULOTE </t>
  </si>
  <si>
    <t>QUEZADA AVILA, ARLENNE CLARIVEL</t>
  </si>
  <si>
    <t xml:space="preserve">MAESTRA DE EDUCACIÓN PREPRIMARIA E.O.P ALDEA PONTEZUELAS </t>
  </si>
  <si>
    <t>MORALES CATALAN, SANTOS JULIAN</t>
  </si>
  <si>
    <t xml:space="preserve">SECRETARIO INEB Y PLAN FIN DE SEMANA </t>
  </si>
  <si>
    <t>PLAN FIN DE SEMANA</t>
  </si>
  <si>
    <t>SILVA MIJANGOS, VIVIAN DAYANA</t>
  </si>
  <si>
    <t xml:space="preserve">CATEDRATICA INSTITUTO PLAN FIN DE SEMANA </t>
  </si>
  <si>
    <t xml:space="preserve">CEDRATICO INED </t>
  </si>
  <si>
    <t xml:space="preserve">CASTELLANOS REYES JOSE ANIBAL </t>
  </si>
  <si>
    <t>NUFED</t>
  </si>
  <si>
    <t>OLIVA BELTETON DE VELIZ, REINA CAROLINA</t>
  </si>
  <si>
    <t xml:space="preserve">CATEDRATICA EN NUFED </t>
  </si>
  <si>
    <t>CONSERJE E.O.R.M. ALDEA ENCUENTRO DE NAVAJAS</t>
  </si>
  <si>
    <t xml:space="preserve">MAESTRA E.O.R.M. ALDEA LA CHOLEÑA JM </t>
  </si>
  <si>
    <t>MORALES CATALAN, MIRIAN DEL ROSARIO</t>
  </si>
  <si>
    <t xml:space="preserve">CONSERJE E.O.R.M ALDEA GARIBALDI </t>
  </si>
  <si>
    <t>OCHOA AVILA, DIANA MARILU</t>
  </si>
  <si>
    <t>OCHOA PEREZ, CELESTINA</t>
  </si>
  <si>
    <t>CONSERJE DE E.O.R.M. NITO PALENCIA ALDEA CHOLEÑA JM</t>
  </si>
  <si>
    <t>MORALES CARRILLO, WALTER GIOVANNI</t>
  </si>
  <si>
    <t>PORTERO EN EL INED</t>
  </si>
  <si>
    <t>INSTRUCTORA DE CORTE Y CONFECCION CABECERA MUNICIPAL</t>
  </si>
  <si>
    <t>MAYEN VASQUEZ, ELVIA AMALIA</t>
  </si>
  <si>
    <t xml:space="preserve">CONSERJE EN E.D.P ALDEA LA CHOLEÑA </t>
  </si>
  <si>
    <t>GONZALEZ CARRILLO, FELIX</t>
  </si>
  <si>
    <t>BARRENDERO ALDEA JAVILLAL</t>
  </si>
  <si>
    <t xml:space="preserve">VELIZ VELIZ, MARVIN ESTUARDO </t>
  </si>
  <si>
    <t>CARRILLO SANDOVAL, VALERIO</t>
  </si>
  <si>
    <t xml:space="preserve">VIGILANTE DE POZO LOTIFICACIÓN LA FAMILIA </t>
  </si>
  <si>
    <t xml:space="preserve">CATALAN SANDOVAL,  YULIZA VIVIANA </t>
  </si>
  <si>
    <t xml:space="preserve">MAESTRA EN E.O.R.M ALDEA PONTEZUELAS </t>
  </si>
  <si>
    <t>VALENZUELA NAVARRO, EDWIN LEONEL</t>
  </si>
  <si>
    <t xml:space="preserve">MORALES ESQUITE, GERSON NOE </t>
  </si>
  <si>
    <t>VELIZ CARRILLO DE VELIZ, MARTHA AMPARO</t>
  </si>
  <si>
    <t>MONROY CATALAN, ADAN NECTALI</t>
  </si>
  <si>
    <t>VIGILANTE DE POZO ALDEA PONTEZUELAS</t>
  </si>
  <si>
    <t>MORALES CATALAN, CESAR AGUSTO</t>
  </si>
  <si>
    <t>CARRILLO CASTELLANOS, AMILCAR ESTUARDO</t>
  </si>
  <si>
    <t xml:space="preserve">VIGILANTE DE POZO SANTA LUISA </t>
  </si>
  <si>
    <t xml:space="preserve">MERCADO MUNICIPAL </t>
  </si>
  <si>
    <t>SANDOVAL GARCIA, DARLYN MARIBEL</t>
  </si>
  <si>
    <t xml:space="preserve">EDUCACIÓN PREPRIMARIA </t>
  </si>
  <si>
    <t xml:space="preserve">MAESTRA DE EDUCACIÓN PREPRIMARIA E.O.R.M. ALDEA PONTEZUELAS </t>
  </si>
  <si>
    <t xml:space="preserve">RUIZ CARRILLO, ROGELIO </t>
  </si>
  <si>
    <t xml:space="preserve">ORGANIZADOR VIAL </t>
  </si>
  <si>
    <t>ORGANIZADORES VIALES</t>
  </si>
  <si>
    <t xml:space="preserve">SECRETARIA DE OBRAS SOCIALES </t>
  </si>
  <si>
    <t xml:space="preserve">OFICIAL I DE LA SECRETARIA DE OBRAS SOCIALES </t>
  </si>
  <si>
    <t xml:space="preserve">SECRETARIA DE LA SECRETARIA DE OBRAS SOCIALES </t>
  </si>
  <si>
    <t>VIGILANTE DEL POZO NUMERO II PARQUE ACUATICO SPLASH</t>
  </si>
  <si>
    <t>ENCARGADO DE BASURERO MUNICIPAL</t>
  </si>
  <si>
    <t>ENCARGADO DE MANTENIMIENTO DEL BASURERO MUNICIPAL</t>
  </si>
  <si>
    <t xml:space="preserve">CONSERJE DEL SALON COMUNAL ALDEA PONTEZUELAS </t>
  </si>
  <si>
    <t>ALVARADO PALENCIA, ERVIN HUMBERTO</t>
  </si>
  <si>
    <t xml:space="preserve">PALENCIA CATALAN DE PINEDA, ROSA </t>
  </si>
  <si>
    <t>ENCARGADA DE COMPRAS</t>
  </si>
  <si>
    <t>CORNELIO CARRILLO DE LÓPEZ, LILIANA MARIBEL</t>
  </si>
  <si>
    <t>MAESTRA DE EDUCACIÓN PREPRIMARIA  E.O.P.  NITO PALENCIA ALDEA LA CHOLEÑA</t>
  </si>
  <si>
    <t xml:space="preserve">MAESTRA E.O.R.M. JV ALDEA LA CHOLEÑA </t>
  </si>
  <si>
    <t xml:space="preserve">VELIZ HERNANDEZ, JOSE ANGELINO </t>
  </si>
  <si>
    <t>AUXILIAR DE BIBLIOTECA MUNICIPAL S.J.G</t>
  </si>
  <si>
    <t>CATALAN ALVARADO, JAIME FAUSTINO</t>
  </si>
  <si>
    <t>VIGILANTE DE POZO ALDEA EL CAULOTE</t>
  </si>
  <si>
    <t>FONTANERO DE LA CABECERA MUNICIPAL</t>
  </si>
  <si>
    <t xml:space="preserve"> FONTANERO ALDEA GARIBALDI</t>
  </si>
  <si>
    <t>DIBUJANTE DE LA DMP/ENCARGADO DE UMGIRD</t>
  </si>
  <si>
    <t>ENCARGADA DE CONTABILIDAD</t>
  </si>
  <si>
    <t>ENCARGADA DE LA UNIDAD DE INFORMACIÓN PÚBLICA</t>
  </si>
  <si>
    <t xml:space="preserve">SANTOS OLIVA , SILVIA LUCRECIA </t>
  </si>
  <si>
    <t>CONSERJE I DEL SALON MUNICIPAL</t>
  </si>
  <si>
    <t xml:space="preserve">REYES VELIZ, JOSE DAMACIO </t>
  </si>
  <si>
    <t xml:space="preserve">BARRENDERO II DE  ALDEA PONTEZUELAS </t>
  </si>
  <si>
    <t>PINEDA CARRERA, AMILCAR ALEJANDRO</t>
  </si>
  <si>
    <t>CHACON VAZQUEZ, BEVERLY MERCEDES</t>
  </si>
  <si>
    <t xml:space="preserve">CONSERJE INEB </t>
  </si>
  <si>
    <t xml:space="preserve">OLIVA VELIZ,  MARLON ANTONIO </t>
  </si>
  <si>
    <t>FONTANERO DE ALDEA PONTEZUELAS</t>
  </si>
  <si>
    <t xml:space="preserve"> ARRIVILLAGA  RUANO, RULIVER FIDEL</t>
  </si>
  <si>
    <t xml:space="preserve">GUARDIAN II DEL EDIFICIO MUNICIPAL </t>
  </si>
  <si>
    <t xml:space="preserve">SECRETARIA MUNICIPAL </t>
  </si>
  <si>
    <t xml:space="preserve"> GUARDIAN DE LA PLANTA GENERADORA ALDEA PONTEZUELAS</t>
  </si>
  <si>
    <t>SANTISTEBAN CRUZ ,MARIO RENE</t>
  </si>
  <si>
    <t>CONSERJE II DEL SALON MUNICIPAL</t>
  </si>
  <si>
    <t xml:space="preserve">CONSERJE II DEL ESTADIO MUNICIPAL </t>
  </si>
  <si>
    <t>CONSERJE I DEL ESTADIO MUNICIPAL</t>
  </si>
  <si>
    <t xml:space="preserve">BARRENDERO I DE ALDEA PONTEZUELAS </t>
  </si>
  <si>
    <t xml:space="preserve">GUARDIAN I DEL EDIFICIO MUNICIPAL </t>
  </si>
  <si>
    <t>PORTERO EN EL INEB/FIN DE SEMANA</t>
  </si>
  <si>
    <t xml:space="preserve">CONSERJE II DE CAMPO DE FUTBOLL ALDEA LA CHOLEÑA </t>
  </si>
  <si>
    <t>CONSERJE I DEL CAMPO DE FUTBOLL DE ALDEA LA CHOLEÑA</t>
  </si>
  <si>
    <t xml:space="preserve">MAESTRA E.O.R.M ALDEA LOMA TENDIDA JM </t>
  </si>
  <si>
    <t xml:space="preserve">MAESTRA DE EDUCACIÓN PREPRIMARIA E.O.P. CARLOS MIGUEL CARRANZA </t>
  </si>
  <si>
    <t>HERERO DE BODEGA MUNICIPAL</t>
  </si>
  <si>
    <t xml:space="preserve">CATALAN PALENCIA, DULCE MARIA </t>
  </si>
  <si>
    <t>ENCARGADO DE LA OFICINA MUNIIPAL DE AGUA Y SANEAMIENTO (OMAS)</t>
  </si>
  <si>
    <t xml:space="preserve">GONZALEZ MORALES, BLANCA MELINA </t>
  </si>
  <si>
    <t>DIRECTOR FINANCIERO</t>
  </si>
  <si>
    <t>REYES VELIZ, CESAR AUGUSTO</t>
  </si>
  <si>
    <t>COBRADORA DE TAQUILLA DEL PARQUE ACUATICO SPLASH</t>
  </si>
  <si>
    <t>DEL 1  AL 31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</si>
</sst>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2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22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theme="0"/>
      <name val="Arial Narrow"/>
      <family val="2"/>
    </font>
    <font>
      <sz val="11"/>
      <color rgb="FFFF0000"/>
      <name val="Arial Narrow"/>
      <family val="2"/>
    </font>
    <font>
      <b/>
      <sz val="1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name val="Arial Narrow"/>
      <family val="2"/>
    </font>
    <font>
      <sz val="5"/>
      <color theme="1"/>
      <name val="Arial Narrow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44" fontId="2" fillId="0" borderId="0" applyFont="0" applyFill="0" applyBorder="0" applyAlignment="0" applyProtection="0"/>
  </cellStyleXfs>
  <cellXfs count="87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center"/>
    </xf>
    <xf numFmtId="0" fontId="9" fillId="0" borderId="0" xfId="0" applyFont="1" applyFill="1"/>
    <xf numFmtId="0" fontId="9" fillId="0" borderId="0" xfId="0" applyFont="1"/>
    <xf numFmtId="0" fontId="9" fillId="0" borderId="0" xfId="0" applyFont="1" applyFill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center" wrapText="1"/>
    </xf>
    <xf numFmtId="44" fontId="10" fillId="0" borderId="0" xfId="2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/>
    </xf>
    <xf numFmtId="44" fontId="10" fillId="0" borderId="0" xfId="2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 vertical="center"/>
    </xf>
    <xf numFmtId="44" fontId="10" fillId="0" borderId="0" xfId="2" applyFont="1" applyFill="1" applyBorder="1" applyAlignment="1">
      <alignment horizontal="left" vertical="center" wrapText="1"/>
    </xf>
    <xf numFmtId="44" fontId="9" fillId="0" borderId="0" xfId="0" applyNumberFormat="1" applyFont="1" applyFill="1" applyAlignment="1">
      <alignment horizontal="left" vertical="center"/>
    </xf>
    <xf numFmtId="44" fontId="12" fillId="0" borderId="0" xfId="0" applyNumberFormat="1" applyFont="1" applyFill="1" applyAlignment="1">
      <alignment horizontal="left" vertical="center"/>
    </xf>
    <xf numFmtId="44" fontId="10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44" fontId="10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44" fontId="10" fillId="0" borderId="1" xfId="1" applyNumberFormat="1" applyFont="1" applyFill="1" applyBorder="1" applyAlignment="1">
      <alignment horizontal="left" vertical="center"/>
    </xf>
    <xf numFmtId="44" fontId="10" fillId="0" borderId="1" xfId="1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left" vertical="center" wrapText="1"/>
    </xf>
    <xf numFmtId="44" fontId="10" fillId="0" borderId="0" xfId="1" applyNumberFormat="1" applyFont="1" applyFill="1" applyBorder="1" applyAlignment="1">
      <alignment horizontal="left" vertical="center"/>
    </xf>
    <xf numFmtId="44" fontId="10" fillId="0" borderId="0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1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/>
    </xf>
    <xf numFmtId="0" fontId="2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44" fontId="10" fillId="0" borderId="1" xfId="2" applyFont="1" applyFill="1" applyBorder="1" applyAlignment="1">
      <alignment horizontal="left" vertical="center" wrapText="1"/>
    </xf>
    <xf numFmtId="44" fontId="10" fillId="0" borderId="1" xfId="2" applyFont="1" applyFill="1" applyBorder="1" applyAlignment="1">
      <alignment horizontal="left" vertical="center"/>
    </xf>
    <xf numFmtId="44" fontId="10" fillId="0" borderId="1" xfId="2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15" fillId="0" borderId="1" xfId="1" applyFont="1" applyFill="1" applyBorder="1" applyAlignment="1">
      <alignment vertical="center" wrapText="1"/>
    </xf>
    <xf numFmtId="0" fontId="10" fillId="0" borderId="0" xfId="0" applyFont="1" applyFill="1" applyBorder="1"/>
    <xf numFmtId="0" fontId="15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44" fontId="10" fillId="0" borderId="1" xfId="2" applyNumberFormat="1" applyFont="1" applyFill="1" applyBorder="1" applyAlignment="1">
      <alignment horizontal="left" vertic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vertical="center"/>
    </xf>
    <xf numFmtId="44" fontId="10" fillId="0" borderId="1" xfId="2" applyNumberFormat="1" applyFont="1" applyFill="1" applyBorder="1" applyAlignment="1">
      <alignment horizontal="left" vertical="center"/>
    </xf>
    <xf numFmtId="44" fontId="10" fillId="0" borderId="1" xfId="2" applyFont="1" applyFill="1" applyBorder="1" applyAlignment="1">
      <alignment horizontal="left" vertical="top" wrapText="1"/>
    </xf>
    <xf numFmtId="44" fontId="10" fillId="0" borderId="1" xfId="2" applyFont="1" applyFill="1" applyBorder="1" applyAlignment="1">
      <alignment horizontal="left" vertical="top"/>
    </xf>
    <xf numFmtId="44" fontId="9" fillId="0" borderId="1" xfId="2" applyFont="1" applyFill="1" applyBorder="1" applyAlignment="1">
      <alignment horizontal="left" vertical="top" wrapText="1"/>
    </xf>
    <xf numFmtId="0" fontId="9" fillId="0" borderId="1" xfId="0" applyFont="1" applyFill="1" applyBorder="1"/>
    <xf numFmtId="164" fontId="9" fillId="0" borderId="1" xfId="0" applyNumberFormat="1" applyFont="1" applyFill="1" applyBorder="1" applyAlignment="1">
      <alignment horizontal="left"/>
    </xf>
    <xf numFmtId="164" fontId="9" fillId="0" borderId="1" xfId="0" applyNumberFormat="1" applyFont="1" applyFill="1" applyBorder="1"/>
    <xf numFmtId="0" fontId="0" fillId="0" borderId="0" xfId="0" applyFill="1"/>
    <xf numFmtId="164" fontId="10" fillId="0" borderId="1" xfId="0" applyNumberFormat="1" applyFont="1" applyFill="1" applyBorder="1" applyAlignment="1">
      <alignment horizontal="left"/>
    </xf>
    <xf numFmtId="164" fontId="10" fillId="0" borderId="1" xfId="0" applyNumberFormat="1" applyFont="1" applyFill="1" applyBorder="1"/>
    <xf numFmtId="0" fontId="21" fillId="0" borderId="0" xfId="0" applyFont="1" applyFill="1"/>
    <xf numFmtId="0" fontId="6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44" fontId="13" fillId="2" borderId="1" xfId="1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left" vertical="center"/>
    </xf>
    <xf numFmtId="164" fontId="10" fillId="0" borderId="1" xfId="1" applyNumberFormat="1" applyFont="1" applyFill="1" applyBorder="1" applyAlignment="1">
      <alignment horizontal="left" vertical="center" wrapText="1"/>
    </xf>
    <xf numFmtId="0" fontId="24" fillId="0" borderId="1" xfId="0" applyFont="1" applyFill="1" applyBorder="1"/>
    <xf numFmtId="0" fontId="10" fillId="0" borderId="1" xfId="0" applyFont="1" applyFill="1" applyBorder="1" applyAlignment="1"/>
    <xf numFmtId="0" fontId="3" fillId="0" borderId="0" xfId="0" applyFont="1" applyAlignment="1">
      <alignment horizont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  <color rgb="FFFF9966"/>
      <color rgb="FFFFCCFF"/>
      <color rgb="FFFFFD78"/>
      <color rgb="FFFFFF99"/>
      <color rgb="FF00CCFF"/>
      <color rgb="FF0000FF"/>
      <color rgb="FFFEBE68"/>
      <color rgb="FFFF99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</xdr:colOff>
      <xdr:row>1</xdr:row>
      <xdr:rowOff>10708</xdr:rowOff>
    </xdr:from>
    <xdr:to>
      <xdr:col>2</xdr:col>
      <xdr:colOff>346433</xdr:colOff>
      <xdr:row>9</xdr:row>
      <xdr:rowOff>83344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8619" y="225021"/>
          <a:ext cx="2051408" cy="2049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9"/>
  <sheetViews>
    <sheetView showGridLines="0" tabSelected="1" topLeftCell="A103" zoomScale="110" zoomScaleNormal="110" workbookViewId="0">
      <selection activeCell="B62" sqref="B62"/>
    </sheetView>
  </sheetViews>
  <sheetFormatPr baseColWidth="10" defaultRowHeight="16.5" x14ac:dyDescent="0.3"/>
  <cols>
    <col min="1" max="1" width="5.42578125" style="8" customWidth="1"/>
    <col min="2" max="2" width="25.85546875" style="6" customWidth="1"/>
    <col min="3" max="3" width="8.85546875" style="6" customWidth="1"/>
    <col min="4" max="4" width="37" style="6" customWidth="1"/>
    <col min="5" max="5" width="32.140625" style="6" customWidth="1"/>
    <col min="6" max="6" width="12.85546875" style="16" bestFit="1" customWidth="1"/>
    <col min="7" max="8" width="11.7109375" style="16" bestFit="1" customWidth="1"/>
    <col min="9" max="9" width="11.7109375" style="6" bestFit="1" customWidth="1"/>
    <col min="10" max="10" width="12.28515625" style="16" customWidth="1"/>
    <col min="11" max="11" width="12.42578125" style="16" customWidth="1"/>
    <col min="12" max="12" width="14.7109375" style="40" customWidth="1"/>
  </cols>
  <sheetData>
    <row r="1" spans="1:12" x14ac:dyDescent="0.3">
      <c r="B1" s="3"/>
      <c r="C1" s="4"/>
      <c r="D1" s="5"/>
      <c r="F1" s="22"/>
      <c r="G1" s="23"/>
      <c r="H1" s="4"/>
      <c r="I1" s="7"/>
      <c r="J1" s="17"/>
      <c r="K1" s="4"/>
      <c r="L1" s="19"/>
    </row>
    <row r="2" spans="1:12" x14ac:dyDescent="0.3">
      <c r="B2" s="3"/>
      <c r="C2" s="4"/>
      <c r="D2" s="5"/>
      <c r="F2" s="22"/>
      <c r="G2" s="23"/>
      <c r="H2" s="4"/>
      <c r="I2" s="7"/>
      <c r="J2" s="17"/>
      <c r="K2" s="4"/>
      <c r="L2" s="19"/>
    </row>
    <row r="3" spans="1:12" ht="27" x14ac:dyDescent="0.35">
      <c r="A3" s="86" t="s">
        <v>331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ht="27" x14ac:dyDescent="0.35">
      <c r="A4" s="86" t="s">
        <v>478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 x14ac:dyDescent="0.3">
      <c r="B5" s="3"/>
      <c r="C5" s="4"/>
      <c r="D5" s="5"/>
      <c r="F5" s="22"/>
      <c r="G5" s="23" t="s">
        <v>295</v>
      </c>
      <c r="H5" s="4"/>
      <c r="I5" s="7"/>
      <c r="J5" s="17"/>
      <c r="K5" s="4"/>
      <c r="L5" s="19"/>
    </row>
    <row r="6" spans="1:12" x14ac:dyDescent="0.3">
      <c r="B6" s="3"/>
      <c r="C6" s="4"/>
      <c r="D6" s="5" t="s">
        <v>295</v>
      </c>
      <c r="F6" s="22"/>
      <c r="G6" s="23"/>
      <c r="H6" s="4"/>
      <c r="I6" s="7"/>
      <c r="J6" s="17"/>
      <c r="K6" s="4"/>
      <c r="L6" s="19"/>
    </row>
    <row r="7" spans="1:12" x14ac:dyDescent="0.3">
      <c r="B7" s="3"/>
      <c r="C7" s="4"/>
      <c r="D7" s="5"/>
      <c r="F7" s="22"/>
      <c r="G7" s="23"/>
      <c r="H7" s="4"/>
      <c r="I7" s="7"/>
      <c r="J7" s="17"/>
      <c r="K7" s="4"/>
      <c r="L7" s="19"/>
    </row>
    <row r="8" spans="1:12" x14ac:dyDescent="0.3">
      <c r="B8" s="3"/>
      <c r="C8" s="4"/>
      <c r="D8" s="5"/>
      <c r="F8" s="22"/>
      <c r="G8" s="23"/>
      <c r="H8" s="4"/>
      <c r="I8" s="7"/>
      <c r="J8" s="17"/>
      <c r="K8" s="4"/>
      <c r="L8" s="19"/>
    </row>
    <row r="9" spans="1:12" x14ac:dyDescent="0.3">
      <c r="B9" s="3"/>
      <c r="C9" s="4"/>
      <c r="D9" s="5"/>
      <c r="F9" s="22">
        <v>2</v>
      </c>
      <c r="G9" s="23"/>
      <c r="H9" s="4"/>
      <c r="I9" s="7"/>
      <c r="J9" s="17"/>
      <c r="K9" s="4"/>
      <c r="L9" s="19"/>
    </row>
    <row r="10" spans="1:12" x14ac:dyDescent="0.3">
      <c r="B10" s="3"/>
      <c r="C10" s="4"/>
      <c r="D10" s="5"/>
      <c r="F10" s="22"/>
      <c r="G10" s="23"/>
      <c r="H10" s="4"/>
      <c r="I10" s="7"/>
      <c r="J10" s="17"/>
      <c r="K10" s="4"/>
      <c r="L10" s="20"/>
    </row>
    <row r="11" spans="1:12" s="30" customFormat="1" ht="48.75" customHeight="1" x14ac:dyDescent="0.25">
      <c r="A11" s="72" t="s">
        <v>185</v>
      </c>
      <c r="B11" s="73" t="s">
        <v>146</v>
      </c>
      <c r="C11" s="79" t="s">
        <v>140</v>
      </c>
      <c r="D11" s="74" t="s">
        <v>141</v>
      </c>
      <c r="E11" s="74" t="s">
        <v>142</v>
      </c>
      <c r="F11" s="75" t="s">
        <v>159</v>
      </c>
      <c r="G11" s="76" t="s">
        <v>0</v>
      </c>
      <c r="H11" s="77" t="s">
        <v>143</v>
      </c>
      <c r="I11" s="76" t="s">
        <v>144</v>
      </c>
      <c r="J11" s="78" t="s">
        <v>145</v>
      </c>
      <c r="K11" s="78" t="s">
        <v>245</v>
      </c>
      <c r="L11" s="81" t="s">
        <v>162</v>
      </c>
    </row>
    <row r="12" spans="1:12" s="69" customFormat="1" x14ac:dyDescent="0.2">
      <c r="A12" s="26"/>
      <c r="B12" s="36" t="s">
        <v>161</v>
      </c>
      <c r="C12" s="24" t="s">
        <v>220</v>
      </c>
      <c r="D12" s="27" t="s">
        <v>203</v>
      </c>
      <c r="E12" s="27" t="s">
        <v>219</v>
      </c>
      <c r="F12" s="25">
        <v>20000</v>
      </c>
      <c r="G12" s="25"/>
      <c r="H12" s="28"/>
      <c r="I12" s="29"/>
      <c r="J12" s="25"/>
      <c r="K12" s="25"/>
      <c r="L12" s="25">
        <v>20000</v>
      </c>
    </row>
    <row r="13" spans="1:12" s="1" customFormat="1" x14ac:dyDescent="0.2">
      <c r="A13" s="26"/>
      <c r="B13" s="36" t="s">
        <v>161</v>
      </c>
      <c r="C13" s="24" t="s">
        <v>135</v>
      </c>
      <c r="D13" s="54" t="s">
        <v>203</v>
      </c>
      <c r="E13" s="27" t="s">
        <v>218</v>
      </c>
      <c r="F13" s="25">
        <v>23650</v>
      </c>
      <c r="G13" s="25">
        <v>0</v>
      </c>
      <c r="H13" s="28">
        <v>317.86</v>
      </c>
      <c r="I13" s="29">
        <f>F13*7%</f>
        <v>1655.5000000000002</v>
      </c>
      <c r="J13" s="25">
        <v>995</v>
      </c>
      <c r="K13" s="25">
        <v>250</v>
      </c>
      <c r="L13" s="25">
        <f>F13-G13-H13-I13-J13+K13</f>
        <v>20931.64</v>
      </c>
    </row>
    <row r="14" spans="1:12" s="35" customFormat="1" x14ac:dyDescent="0.2">
      <c r="A14" s="2"/>
      <c r="B14" s="31"/>
      <c r="C14" s="11"/>
      <c r="D14" s="80"/>
      <c r="E14" s="32"/>
      <c r="F14" s="21"/>
      <c r="G14" s="21"/>
      <c r="H14" s="33"/>
      <c r="I14" s="34"/>
      <c r="J14" s="21"/>
      <c r="K14" s="21"/>
      <c r="L14" s="21"/>
    </row>
    <row r="15" spans="1:12" s="35" customFormat="1" x14ac:dyDescent="0.2">
      <c r="A15" s="2"/>
      <c r="B15" s="37" t="s">
        <v>308</v>
      </c>
      <c r="C15" s="11"/>
      <c r="D15" s="80"/>
      <c r="E15" s="32"/>
      <c r="F15" s="21"/>
      <c r="G15" s="21"/>
      <c r="H15" s="33"/>
      <c r="I15" s="34"/>
      <c r="J15" s="21"/>
      <c r="K15" s="21"/>
      <c r="L15" s="21"/>
    </row>
    <row r="16" spans="1:12" s="50" customFormat="1" ht="16.5" customHeight="1" x14ac:dyDescent="0.3">
      <c r="A16" s="53">
        <v>1</v>
      </c>
      <c r="B16" s="42" t="s">
        <v>139</v>
      </c>
      <c r="C16" s="24" t="s">
        <v>135</v>
      </c>
      <c r="D16" s="43" t="s">
        <v>166</v>
      </c>
      <c r="E16" s="43" t="s">
        <v>225</v>
      </c>
      <c r="F16" s="44">
        <v>2742.37</v>
      </c>
      <c r="G16" s="44">
        <f>F16*4.83%</f>
        <v>132.45647099999999</v>
      </c>
      <c r="H16" s="45">
        <v>36.86</v>
      </c>
      <c r="I16" s="46">
        <v>191.97</v>
      </c>
      <c r="J16" s="44"/>
      <c r="K16" s="44">
        <v>250</v>
      </c>
      <c r="L16" s="25">
        <f>F16-G16-H16-I16-J16+K16</f>
        <v>2631.083529</v>
      </c>
    </row>
    <row r="17" spans="1:12" s="50" customFormat="1" ht="16.5" customHeight="1" x14ac:dyDescent="0.3">
      <c r="A17" s="53">
        <v>2</v>
      </c>
      <c r="B17" s="42" t="s">
        <v>139</v>
      </c>
      <c r="C17" s="24" t="s">
        <v>135</v>
      </c>
      <c r="D17" s="43" t="s">
        <v>86</v>
      </c>
      <c r="E17" s="43" t="s">
        <v>459</v>
      </c>
      <c r="F17" s="44">
        <v>2962.37</v>
      </c>
      <c r="G17" s="44">
        <f>F17*4.83%</f>
        <v>143.082471</v>
      </c>
      <c r="H17" s="45">
        <v>0</v>
      </c>
      <c r="I17" s="46">
        <f>F17*7%</f>
        <v>207.36590000000001</v>
      </c>
      <c r="J17" s="44">
        <v>0</v>
      </c>
      <c r="K17" s="44">
        <v>250</v>
      </c>
      <c r="L17" s="25">
        <f>F17-G17-H17-I17-J17+K17</f>
        <v>2861.9216289999995</v>
      </c>
    </row>
    <row r="18" spans="1:12" s="50" customFormat="1" ht="16.5" customHeight="1" x14ac:dyDescent="0.3">
      <c r="A18" s="53">
        <v>3</v>
      </c>
      <c r="B18" s="42" t="s">
        <v>139</v>
      </c>
      <c r="C18" s="24" t="s">
        <v>135</v>
      </c>
      <c r="D18" s="43" t="s">
        <v>184</v>
      </c>
      <c r="E18" s="43" t="s">
        <v>81</v>
      </c>
      <c r="F18" s="44">
        <v>4363</v>
      </c>
      <c r="G18" s="44">
        <f t="shared" ref="G18:G57" si="0">F18*4.83%</f>
        <v>210.7329</v>
      </c>
      <c r="H18" s="45">
        <v>0</v>
      </c>
      <c r="I18" s="46">
        <f t="shared" ref="I18:I57" si="1">F18*7%</f>
        <v>305.41000000000003</v>
      </c>
      <c r="J18" s="44">
        <v>20.11</v>
      </c>
      <c r="K18" s="44">
        <v>250</v>
      </c>
      <c r="L18" s="25">
        <f t="shared" ref="L18:L25" si="2">F18-G18-H18-I18-J18+K18</f>
        <v>4076.7471</v>
      </c>
    </row>
    <row r="19" spans="1:12" s="50" customFormat="1" ht="16.5" customHeight="1" x14ac:dyDescent="0.3">
      <c r="A19" s="53">
        <v>4</v>
      </c>
      <c r="B19" s="42" t="s">
        <v>139</v>
      </c>
      <c r="C19" s="24" t="s">
        <v>135</v>
      </c>
      <c r="D19" s="43" t="s">
        <v>87</v>
      </c>
      <c r="E19" s="43" t="s">
        <v>81</v>
      </c>
      <c r="F19" s="44">
        <v>3600</v>
      </c>
      <c r="G19" s="44">
        <f t="shared" si="0"/>
        <v>173.88</v>
      </c>
      <c r="H19" s="45">
        <v>0</v>
      </c>
      <c r="I19" s="46">
        <f t="shared" si="1"/>
        <v>252.00000000000003</v>
      </c>
      <c r="J19" s="44">
        <v>0</v>
      </c>
      <c r="K19" s="44">
        <v>250</v>
      </c>
      <c r="L19" s="25">
        <f t="shared" si="2"/>
        <v>3424.12</v>
      </c>
    </row>
    <row r="20" spans="1:12" s="50" customFormat="1" ht="16.5" customHeight="1" x14ac:dyDescent="0.3">
      <c r="A20" s="53">
        <v>5</v>
      </c>
      <c r="B20" s="42" t="s">
        <v>139</v>
      </c>
      <c r="C20" s="24" t="s">
        <v>135</v>
      </c>
      <c r="D20" s="43" t="s">
        <v>88</v>
      </c>
      <c r="E20" s="43" t="s">
        <v>89</v>
      </c>
      <c r="F20" s="44">
        <v>2742.37</v>
      </c>
      <c r="G20" s="44">
        <f t="shared" si="0"/>
        <v>132.45647099999999</v>
      </c>
      <c r="H20" s="45">
        <v>0</v>
      </c>
      <c r="I20" s="46">
        <f t="shared" si="1"/>
        <v>191.9659</v>
      </c>
      <c r="J20" s="44">
        <v>0</v>
      </c>
      <c r="K20" s="44">
        <v>250</v>
      </c>
      <c r="L20" s="25">
        <f t="shared" si="2"/>
        <v>2667.9476289999998</v>
      </c>
    </row>
    <row r="21" spans="1:12" s="50" customFormat="1" ht="16.5" customHeight="1" x14ac:dyDescent="0.3">
      <c r="A21" s="53">
        <v>6</v>
      </c>
      <c r="B21" s="42" t="s">
        <v>139</v>
      </c>
      <c r="C21" s="24" t="s">
        <v>135</v>
      </c>
      <c r="D21" s="43" t="s">
        <v>90</v>
      </c>
      <c r="E21" s="43" t="s">
        <v>91</v>
      </c>
      <c r="F21" s="44">
        <v>2742.37</v>
      </c>
      <c r="G21" s="44">
        <f t="shared" si="0"/>
        <v>132.45647099999999</v>
      </c>
      <c r="H21" s="45">
        <v>0</v>
      </c>
      <c r="I21" s="46">
        <f t="shared" si="1"/>
        <v>191.9659</v>
      </c>
      <c r="J21" s="44">
        <v>0</v>
      </c>
      <c r="K21" s="44">
        <v>250</v>
      </c>
      <c r="L21" s="25">
        <f t="shared" si="2"/>
        <v>2667.9476289999998</v>
      </c>
    </row>
    <row r="22" spans="1:12" s="50" customFormat="1" ht="16.5" customHeight="1" x14ac:dyDescent="0.3">
      <c r="A22" s="53">
        <v>7</v>
      </c>
      <c r="B22" s="42" t="s">
        <v>139</v>
      </c>
      <c r="C22" s="24" t="s">
        <v>135</v>
      </c>
      <c r="D22" s="43" t="s">
        <v>92</v>
      </c>
      <c r="E22" s="43" t="s">
        <v>238</v>
      </c>
      <c r="F22" s="44">
        <v>4375</v>
      </c>
      <c r="G22" s="44">
        <f t="shared" si="0"/>
        <v>211.3125</v>
      </c>
      <c r="H22" s="45">
        <v>58.8</v>
      </c>
      <c r="I22" s="46">
        <f t="shared" si="1"/>
        <v>306.25000000000006</v>
      </c>
      <c r="J22" s="44">
        <v>20.68</v>
      </c>
      <c r="K22" s="44">
        <v>250</v>
      </c>
      <c r="L22" s="25">
        <f t="shared" si="2"/>
        <v>4027.9575</v>
      </c>
    </row>
    <row r="23" spans="1:12" s="50" customFormat="1" ht="16.5" customHeight="1" x14ac:dyDescent="0.3">
      <c r="A23" s="53">
        <v>8</v>
      </c>
      <c r="B23" s="42" t="s">
        <v>139</v>
      </c>
      <c r="C23" s="24" t="s">
        <v>135</v>
      </c>
      <c r="D23" s="43" t="s">
        <v>51</v>
      </c>
      <c r="E23" s="43" t="s">
        <v>260</v>
      </c>
      <c r="F23" s="44">
        <v>2742.37</v>
      </c>
      <c r="G23" s="44">
        <f t="shared" si="0"/>
        <v>132.45647099999999</v>
      </c>
      <c r="H23" s="45">
        <v>0</v>
      </c>
      <c r="I23" s="46">
        <f t="shared" si="1"/>
        <v>191.9659</v>
      </c>
      <c r="J23" s="44">
        <v>0</v>
      </c>
      <c r="K23" s="44">
        <v>250</v>
      </c>
      <c r="L23" s="25">
        <f t="shared" si="2"/>
        <v>2667.9476289999998</v>
      </c>
    </row>
    <row r="24" spans="1:12" s="50" customFormat="1" ht="16.5" customHeight="1" x14ac:dyDescent="0.3">
      <c r="A24" s="53">
        <v>9</v>
      </c>
      <c r="B24" s="42" t="s">
        <v>139</v>
      </c>
      <c r="C24" s="24" t="s">
        <v>135</v>
      </c>
      <c r="D24" s="43" t="s">
        <v>204</v>
      </c>
      <c r="E24" s="43" t="s">
        <v>224</v>
      </c>
      <c r="F24" s="44">
        <v>2962.37</v>
      </c>
      <c r="G24" s="44">
        <f t="shared" si="0"/>
        <v>143.082471</v>
      </c>
      <c r="H24" s="45">
        <v>0</v>
      </c>
      <c r="I24" s="46">
        <f t="shared" si="1"/>
        <v>207.36590000000001</v>
      </c>
      <c r="J24" s="44">
        <v>0</v>
      </c>
      <c r="K24" s="44">
        <v>250</v>
      </c>
      <c r="L24" s="25">
        <f t="shared" si="2"/>
        <v>2861.9216289999995</v>
      </c>
    </row>
    <row r="25" spans="1:12" s="50" customFormat="1" ht="16.5" customHeight="1" x14ac:dyDescent="0.3">
      <c r="A25" s="53">
        <v>10</v>
      </c>
      <c r="B25" s="42" t="s">
        <v>139</v>
      </c>
      <c r="C25" s="24" t="s">
        <v>135</v>
      </c>
      <c r="D25" s="43" t="s">
        <v>93</v>
      </c>
      <c r="E25" s="43" t="s">
        <v>94</v>
      </c>
      <c r="F25" s="44">
        <v>2962.37</v>
      </c>
      <c r="G25" s="44">
        <f t="shared" si="0"/>
        <v>143.082471</v>
      </c>
      <c r="H25" s="45">
        <v>0</v>
      </c>
      <c r="I25" s="46">
        <f t="shared" si="1"/>
        <v>207.36590000000001</v>
      </c>
      <c r="J25" s="44">
        <v>0</v>
      </c>
      <c r="K25" s="44">
        <v>250</v>
      </c>
      <c r="L25" s="25">
        <f t="shared" si="2"/>
        <v>2861.9216289999995</v>
      </c>
    </row>
    <row r="26" spans="1:12" s="50" customFormat="1" ht="16.5" customHeight="1" x14ac:dyDescent="0.3">
      <c r="A26" s="53">
        <v>11</v>
      </c>
      <c r="B26" s="42" t="s">
        <v>139</v>
      </c>
      <c r="C26" s="24" t="s">
        <v>135</v>
      </c>
      <c r="D26" s="43" t="s">
        <v>2</v>
      </c>
      <c r="E26" s="43" t="s">
        <v>473</v>
      </c>
      <c r="F26" s="44">
        <v>6618</v>
      </c>
      <c r="G26" s="44">
        <f>F26*4.83%</f>
        <v>319.64940000000001</v>
      </c>
      <c r="H26" s="45">
        <v>0</v>
      </c>
      <c r="I26" s="46">
        <f>F26*7%</f>
        <v>463.26000000000005</v>
      </c>
      <c r="J26" s="44">
        <v>127.42</v>
      </c>
      <c r="K26" s="44">
        <v>250</v>
      </c>
      <c r="L26" s="25">
        <v>5957.67</v>
      </c>
    </row>
    <row r="27" spans="1:12" s="50" customFormat="1" ht="16.5" customHeight="1" x14ac:dyDescent="0.3">
      <c r="A27" s="53">
        <v>12</v>
      </c>
      <c r="B27" s="42" t="s">
        <v>234</v>
      </c>
      <c r="C27" s="24" t="s">
        <v>135</v>
      </c>
      <c r="D27" s="43" t="s">
        <v>419</v>
      </c>
      <c r="E27" s="43" t="s">
        <v>189</v>
      </c>
      <c r="F27" s="44">
        <v>3690</v>
      </c>
      <c r="G27" s="44">
        <f>F27*4.83%</f>
        <v>178.227</v>
      </c>
      <c r="H27" s="45">
        <v>0</v>
      </c>
      <c r="I27" s="46">
        <f>F27*7%</f>
        <v>258.3</v>
      </c>
      <c r="J27" s="44">
        <v>0</v>
      </c>
      <c r="K27" s="44">
        <v>250</v>
      </c>
      <c r="L27" s="25">
        <f>F27-G27-I27+K27</f>
        <v>3503.473</v>
      </c>
    </row>
    <row r="28" spans="1:12" s="50" customFormat="1" ht="16.5" customHeight="1" x14ac:dyDescent="0.3">
      <c r="A28" s="53">
        <v>13</v>
      </c>
      <c r="B28" s="42" t="s">
        <v>234</v>
      </c>
      <c r="C28" s="24" t="s">
        <v>135</v>
      </c>
      <c r="D28" s="43" t="s">
        <v>199</v>
      </c>
      <c r="E28" s="43" t="s">
        <v>465</v>
      </c>
      <c r="F28" s="44">
        <v>4275.32</v>
      </c>
      <c r="G28" s="44">
        <f>F28*4.83%</f>
        <v>206.49795599999999</v>
      </c>
      <c r="H28" s="45">
        <v>0</v>
      </c>
      <c r="I28" s="46">
        <f>F28*7%</f>
        <v>299.2724</v>
      </c>
      <c r="J28" s="44">
        <v>15.94</v>
      </c>
      <c r="K28" s="44">
        <v>250</v>
      </c>
      <c r="L28" s="25">
        <f>F28-G28-H28-I28-J28+K28</f>
        <v>4003.6096439999997</v>
      </c>
    </row>
    <row r="29" spans="1:12" s="50" customFormat="1" ht="16.5" customHeight="1" x14ac:dyDescent="0.3">
      <c r="A29" s="53">
        <v>14</v>
      </c>
      <c r="B29" s="42" t="s">
        <v>215</v>
      </c>
      <c r="C29" s="24" t="s">
        <v>135</v>
      </c>
      <c r="D29" s="43" t="s">
        <v>48</v>
      </c>
      <c r="E29" s="43" t="s">
        <v>49</v>
      </c>
      <c r="F29" s="44">
        <v>6365</v>
      </c>
      <c r="G29" s="44">
        <f>F29*4.83%</f>
        <v>307.42950000000002</v>
      </c>
      <c r="H29" s="45">
        <v>0</v>
      </c>
      <c r="I29" s="46">
        <f>F29*7%</f>
        <v>445.55000000000007</v>
      </c>
      <c r="J29" s="44">
        <v>115.38</v>
      </c>
      <c r="K29" s="44">
        <v>250</v>
      </c>
      <c r="L29" s="25">
        <f>F29-G29-H29-I29-J29+K29</f>
        <v>5746.6404999999995</v>
      </c>
    </row>
    <row r="30" spans="1:12" s="50" customFormat="1" ht="16.5" customHeight="1" x14ac:dyDescent="0.3">
      <c r="A30" s="53">
        <v>15</v>
      </c>
      <c r="B30" s="42" t="s">
        <v>136</v>
      </c>
      <c r="C30" s="24" t="s">
        <v>135</v>
      </c>
      <c r="D30" s="43" t="s">
        <v>255</v>
      </c>
      <c r="E30" s="43" t="s">
        <v>445</v>
      </c>
      <c r="F30" s="44">
        <v>3745</v>
      </c>
      <c r="G30" s="44">
        <f t="shared" si="0"/>
        <v>180.8835</v>
      </c>
      <c r="H30" s="45">
        <v>50.33</v>
      </c>
      <c r="I30" s="46">
        <f t="shared" si="1"/>
        <v>262.15000000000003</v>
      </c>
      <c r="J30" s="44">
        <v>0</v>
      </c>
      <c r="K30" s="44">
        <v>250</v>
      </c>
      <c r="L30" s="25">
        <f t="shared" ref="L30:L37" si="3">F30-G30-H30-I30-J30+K30</f>
        <v>3501.6365000000001</v>
      </c>
    </row>
    <row r="31" spans="1:12" s="50" customFormat="1" ht="16.5" customHeight="1" x14ac:dyDescent="0.3">
      <c r="A31" s="53">
        <v>16</v>
      </c>
      <c r="B31" s="42" t="s">
        <v>136</v>
      </c>
      <c r="C31" s="24" t="s">
        <v>135</v>
      </c>
      <c r="D31" s="43" t="s">
        <v>8</v>
      </c>
      <c r="E31" s="43" t="s">
        <v>314</v>
      </c>
      <c r="F31" s="44">
        <v>7715</v>
      </c>
      <c r="G31" s="44">
        <f t="shared" si="0"/>
        <v>372.6345</v>
      </c>
      <c r="H31" s="45">
        <v>103.69</v>
      </c>
      <c r="I31" s="46">
        <f t="shared" si="1"/>
        <v>540.05000000000007</v>
      </c>
      <c r="J31" s="44">
        <v>179.62</v>
      </c>
      <c r="K31" s="44">
        <v>250</v>
      </c>
      <c r="L31" s="25">
        <f t="shared" si="3"/>
        <v>6769.0055000000002</v>
      </c>
    </row>
    <row r="32" spans="1:12" s="50" customFormat="1" ht="16.5" customHeight="1" x14ac:dyDescent="0.3">
      <c r="A32" s="53">
        <v>17</v>
      </c>
      <c r="B32" s="42" t="s">
        <v>136</v>
      </c>
      <c r="C32" s="24" t="s">
        <v>135</v>
      </c>
      <c r="D32" s="43" t="s">
        <v>10</v>
      </c>
      <c r="E32" s="43" t="s">
        <v>475</v>
      </c>
      <c r="F32" s="44">
        <v>12943</v>
      </c>
      <c r="G32" s="44">
        <f t="shared" si="0"/>
        <v>625.14690000000007</v>
      </c>
      <c r="H32" s="45">
        <v>173.96</v>
      </c>
      <c r="I32" s="46">
        <f t="shared" si="1"/>
        <v>906.0100000000001</v>
      </c>
      <c r="J32" s="44">
        <v>428.39</v>
      </c>
      <c r="K32" s="44">
        <v>250</v>
      </c>
      <c r="L32" s="25">
        <f t="shared" si="3"/>
        <v>11059.493100000002</v>
      </c>
    </row>
    <row r="33" spans="1:12" s="50" customFormat="1" ht="16.5" customHeight="1" x14ac:dyDescent="0.3">
      <c r="A33" s="53">
        <v>18</v>
      </c>
      <c r="B33" s="42" t="s">
        <v>211</v>
      </c>
      <c r="C33" s="24" t="s">
        <v>135</v>
      </c>
      <c r="D33" s="43" t="s">
        <v>9</v>
      </c>
      <c r="E33" s="43" t="s">
        <v>313</v>
      </c>
      <c r="F33" s="44">
        <v>9510</v>
      </c>
      <c r="G33" s="44">
        <f t="shared" si="0"/>
        <v>459.33300000000003</v>
      </c>
      <c r="H33" s="45">
        <v>127.81</v>
      </c>
      <c r="I33" s="46">
        <f t="shared" si="1"/>
        <v>665.7</v>
      </c>
      <c r="J33" s="44">
        <v>265.02999999999997</v>
      </c>
      <c r="K33" s="44">
        <v>250</v>
      </c>
      <c r="L33" s="25">
        <f t="shared" si="3"/>
        <v>8242.1270000000004</v>
      </c>
    </row>
    <row r="34" spans="1:12" s="50" customFormat="1" ht="16.5" customHeight="1" x14ac:dyDescent="0.3">
      <c r="A34" s="53">
        <v>19</v>
      </c>
      <c r="B34" s="42" t="s">
        <v>136</v>
      </c>
      <c r="C34" s="24" t="s">
        <v>135</v>
      </c>
      <c r="D34" s="43" t="s">
        <v>176</v>
      </c>
      <c r="E34" s="43" t="s">
        <v>434</v>
      </c>
      <c r="F34" s="44">
        <v>3745</v>
      </c>
      <c r="G34" s="44">
        <f>F34*4.83%</f>
        <v>180.8835</v>
      </c>
      <c r="H34" s="45">
        <v>50.33</v>
      </c>
      <c r="I34" s="46">
        <f>F34*7%</f>
        <v>262.15000000000003</v>
      </c>
      <c r="J34" s="44">
        <v>0</v>
      </c>
      <c r="K34" s="44">
        <v>250</v>
      </c>
      <c r="L34" s="25">
        <f>F34-G34-H34-I34-J34+K34</f>
        <v>3501.6365000000001</v>
      </c>
    </row>
    <row r="35" spans="1:12" s="50" customFormat="1" ht="16.5" customHeight="1" x14ac:dyDescent="0.3">
      <c r="A35" s="53">
        <v>20</v>
      </c>
      <c r="B35" s="42" t="s">
        <v>211</v>
      </c>
      <c r="C35" s="24" t="s">
        <v>135</v>
      </c>
      <c r="D35" s="43" t="s">
        <v>194</v>
      </c>
      <c r="E35" s="43" t="s">
        <v>239</v>
      </c>
      <c r="F35" s="44">
        <v>3745</v>
      </c>
      <c r="G35" s="44">
        <f t="shared" si="0"/>
        <v>180.8835</v>
      </c>
      <c r="H35" s="45">
        <v>50.33</v>
      </c>
      <c r="I35" s="46">
        <f t="shared" si="1"/>
        <v>262.15000000000003</v>
      </c>
      <c r="J35" s="44">
        <v>0</v>
      </c>
      <c r="K35" s="44">
        <v>250</v>
      </c>
      <c r="L35" s="25">
        <f t="shared" si="3"/>
        <v>3501.6365000000001</v>
      </c>
    </row>
    <row r="36" spans="1:12" s="50" customFormat="1" ht="16.5" customHeight="1" x14ac:dyDescent="0.3">
      <c r="A36" s="53">
        <v>21</v>
      </c>
      <c r="B36" s="42" t="s">
        <v>216</v>
      </c>
      <c r="C36" s="24" t="s">
        <v>135</v>
      </c>
      <c r="D36" s="43" t="s">
        <v>52</v>
      </c>
      <c r="E36" s="43" t="s">
        <v>231</v>
      </c>
      <c r="F36" s="44">
        <v>7360</v>
      </c>
      <c r="G36" s="44">
        <f t="shared" si="0"/>
        <v>355.488</v>
      </c>
      <c r="H36" s="45">
        <v>0</v>
      </c>
      <c r="I36" s="46">
        <f t="shared" si="1"/>
        <v>515.20000000000005</v>
      </c>
      <c r="J36" s="44">
        <v>162.72999999999999</v>
      </c>
      <c r="K36" s="44">
        <v>250</v>
      </c>
      <c r="L36" s="25">
        <f t="shared" si="3"/>
        <v>6576.5820000000003</v>
      </c>
    </row>
    <row r="37" spans="1:12" s="50" customFormat="1" ht="16.5" customHeight="1" x14ac:dyDescent="0.3">
      <c r="A37" s="53">
        <v>22</v>
      </c>
      <c r="B37" s="42" t="s">
        <v>216</v>
      </c>
      <c r="C37" s="24" t="s">
        <v>135</v>
      </c>
      <c r="D37" s="43" t="s">
        <v>177</v>
      </c>
      <c r="E37" s="43" t="s">
        <v>157</v>
      </c>
      <c r="F37" s="44">
        <v>5000</v>
      </c>
      <c r="G37" s="44">
        <f t="shared" si="0"/>
        <v>241.5</v>
      </c>
      <c r="H37" s="45">
        <v>67.2</v>
      </c>
      <c r="I37" s="46">
        <f t="shared" si="1"/>
        <v>350.00000000000006</v>
      </c>
      <c r="J37" s="44">
        <v>50.43</v>
      </c>
      <c r="K37" s="44">
        <v>250</v>
      </c>
      <c r="L37" s="25">
        <f t="shared" si="3"/>
        <v>4540.87</v>
      </c>
    </row>
    <row r="38" spans="1:12" s="50" customFormat="1" ht="16.5" customHeight="1" x14ac:dyDescent="0.3">
      <c r="A38" s="53">
        <v>23</v>
      </c>
      <c r="B38" s="42" t="s">
        <v>418</v>
      </c>
      <c r="C38" s="24" t="s">
        <v>135</v>
      </c>
      <c r="D38" s="43" t="s">
        <v>269</v>
      </c>
      <c r="E38" s="43" t="s">
        <v>259</v>
      </c>
      <c r="F38" s="44">
        <v>2742.37</v>
      </c>
      <c r="G38" s="44">
        <f t="shared" si="0"/>
        <v>132.45647099999999</v>
      </c>
      <c r="H38" s="45">
        <v>0</v>
      </c>
      <c r="I38" s="46">
        <f t="shared" si="1"/>
        <v>191.9659</v>
      </c>
      <c r="J38" s="44">
        <v>0</v>
      </c>
      <c r="K38" s="44">
        <v>250</v>
      </c>
      <c r="L38" s="25">
        <v>2667.94</v>
      </c>
    </row>
    <row r="39" spans="1:12" s="50" customFormat="1" ht="16.5" customHeight="1" x14ac:dyDescent="0.3">
      <c r="A39" s="53">
        <v>24</v>
      </c>
      <c r="B39" s="42" t="s">
        <v>418</v>
      </c>
      <c r="C39" s="24" t="s">
        <v>135</v>
      </c>
      <c r="D39" s="43" t="s">
        <v>165</v>
      </c>
      <c r="E39" s="43" t="s">
        <v>150</v>
      </c>
      <c r="F39" s="44">
        <v>3694.94</v>
      </c>
      <c r="G39" s="44">
        <f t="shared" si="0"/>
        <v>178.46560200000002</v>
      </c>
      <c r="H39" s="45">
        <v>0</v>
      </c>
      <c r="I39" s="46">
        <f t="shared" si="1"/>
        <v>258.64580000000001</v>
      </c>
      <c r="J39" s="44">
        <v>0</v>
      </c>
      <c r="K39" s="44">
        <v>250</v>
      </c>
      <c r="L39" s="25">
        <v>3507.82</v>
      </c>
    </row>
    <row r="40" spans="1:12" s="50" customFormat="1" ht="16.5" customHeight="1" x14ac:dyDescent="0.3">
      <c r="A40" s="53">
        <v>25</v>
      </c>
      <c r="B40" s="42" t="s">
        <v>138</v>
      </c>
      <c r="C40" s="24" t="s">
        <v>135</v>
      </c>
      <c r="D40" s="43" t="s">
        <v>188</v>
      </c>
      <c r="E40" s="43" t="s">
        <v>279</v>
      </c>
      <c r="F40" s="44">
        <v>3168.98</v>
      </c>
      <c r="G40" s="44">
        <f t="shared" si="0"/>
        <v>153.061734</v>
      </c>
      <c r="H40" s="45">
        <v>42.59</v>
      </c>
      <c r="I40" s="46">
        <f t="shared" si="1"/>
        <v>221.82860000000002</v>
      </c>
      <c r="J40" s="44">
        <v>0</v>
      </c>
      <c r="K40" s="44">
        <v>250</v>
      </c>
      <c r="L40" s="25">
        <v>3001.4996660000002</v>
      </c>
    </row>
    <row r="41" spans="1:12" s="50" customFormat="1" ht="16.5" customHeight="1" x14ac:dyDescent="0.3">
      <c r="A41" s="53">
        <v>26</v>
      </c>
      <c r="B41" s="42" t="s">
        <v>138</v>
      </c>
      <c r="C41" s="24" t="s">
        <v>135</v>
      </c>
      <c r="D41" s="43" t="s">
        <v>23</v>
      </c>
      <c r="E41" s="43" t="s">
        <v>20</v>
      </c>
      <c r="F41" s="44">
        <v>3118.98</v>
      </c>
      <c r="G41" s="44">
        <f t="shared" si="0"/>
        <v>150.64673400000001</v>
      </c>
      <c r="H41" s="45">
        <v>0</v>
      </c>
      <c r="I41" s="46">
        <f t="shared" si="1"/>
        <v>218.32860000000002</v>
      </c>
      <c r="J41" s="44">
        <v>0</v>
      </c>
      <c r="K41" s="44">
        <v>250</v>
      </c>
      <c r="L41" s="25">
        <v>3000.0046660000003</v>
      </c>
    </row>
    <row r="42" spans="1:12" s="50" customFormat="1" ht="17.25" customHeight="1" x14ac:dyDescent="0.3">
      <c r="A42" s="53">
        <v>27</v>
      </c>
      <c r="B42" s="42" t="s">
        <v>138</v>
      </c>
      <c r="C42" s="24" t="s">
        <v>135</v>
      </c>
      <c r="D42" s="43" t="s">
        <v>95</v>
      </c>
      <c r="E42" s="52" t="s">
        <v>24</v>
      </c>
      <c r="F42" s="44">
        <v>2742.37</v>
      </c>
      <c r="G42" s="44">
        <f t="shared" si="0"/>
        <v>132.45647099999999</v>
      </c>
      <c r="H42" s="45">
        <v>0</v>
      </c>
      <c r="I42" s="46">
        <f t="shared" si="1"/>
        <v>191.9659</v>
      </c>
      <c r="J42" s="44">
        <v>0</v>
      </c>
      <c r="K42" s="44">
        <v>250</v>
      </c>
      <c r="L42" s="25">
        <v>2667.94</v>
      </c>
    </row>
    <row r="43" spans="1:12" s="50" customFormat="1" ht="16.5" customHeight="1" x14ac:dyDescent="0.3">
      <c r="A43" s="53">
        <v>28</v>
      </c>
      <c r="B43" s="42" t="s">
        <v>138</v>
      </c>
      <c r="C43" s="24" t="s">
        <v>135</v>
      </c>
      <c r="D43" s="43" t="s">
        <v>96</v>
      </c>
      <c r="E43" s="43" t="s">
        <v>232</v>
      </c>
      <c r="F43" s="44">
        <v>6770</v>
      </c>
      <c r="G43" s="44">
        <f t="shared" si="0"/>
        <v>326.99100000000004</v>
      </c>
      <c r="H43" s="45">
        <v>0</v>
      </c>
      <c r="I43" s="46">
        <f t="shared" si="1"/>
        <v>473.90000000000003</v>
      </c>
      <c r="J43" s="44">
        <v>134.65</v>
      </c>
      <c r="K43" s="44">
        <v>250</v>
      </c>
      <c r="L43" s="25">
        <v>6084.4590000000007</v>
      </c>
    </row>
    <row r="44" spans="1:12" s="50" customFormat="1" ht="16.5" customHeight="1" x14ac:dyDescent="0.3">
      <c r="A44" s="53">
        <v>29</v>
      </c>
      <c r="B44" s="42" t="s">
        <v>138</v>
      </c>
      <c r="C44" s="24" t="s">
        <v>135</v>
      </c>
      <c r="D44" s="43" t="s">
        <v>97</v>
      </c>
      <c r="E44" s="43" t="s">
        <v>20</v>
      </c>
      <c r="F44" s="45">
        <v>2742.37</v>
      </c>
      <c r="G44" s="44">
        <f t="shared" si="0"/>
        <v>132.45647099999999</v>
      </c>
      <c r="H44" s="45">
        <v>0</v>
      </c>
      <c r="I44" s="46">
        <f t="shared" si="1"/>
        <v>191.9659</v>
      </c>
      <c r="J44" s="45">
        <v>0</v>
      </c>
      <c r="K44" s="45">
        <v>250</v>
      </c>
      <c r="L44" s="25">
        <v>2667.94</v>
      </c>
    </row>
    <row r="45" spans="1:12" s="50" customFormat="1" ht="16.5" customHeight="1" x14ac:dyDescent="0.3">
      <c r="A45" s="53">
        <v>30</v>
      </c>
      <c r="B45" s="42" t="s">
        <v>138</v>
      </c>
      <c r="C45" s="24" t="s">
        <v>135</v>
      </c>
      <c r="D45" s="43" t="s">
        <v>99</v>
      </c>
      <c r="E45" s="43" t="s">
        <v>20</v>
      </c>
      <c r="F45" s="44">
        <v>2742.37</v>
      </c>
      <c r="G45" s="44">
        <f>F45*4.83%</f>
        <v>132.45647099999999</v>
      </c>
      <c r="H45" s="45">
        <v>0</v>
      </c>
      <c r="I45" s="46">
        <f>F45*7%</f>
        <v>191.9659</v>
      </c>
      <c r="J45" s="44">
        <v>0</v>
      </c>
      <c r="K45" s="44">
        <v>250</v>
      </c>
      <c r="L45" s="25">
        <f>F45-G45-H45-I45-J45+K45</f>
        <v>2667.9476289999998</v>
      </c>
    </row>
    <row r="46" spans="1:12" s="50" customFormat="1" ht="16.5" customHeight="1" x14ac:dyDescent="0.3">
      <c r="A46" s="53">
        <v>31</v>
      </c>
      <c r="B46" s="42" t="s">
        <v>133</v>
      </c>
      <c r="C46" s="24" t="s">
        <v>135</v>
      </c>
      <c r="D46" s="43" t="s">
        <v>1</v>
      </c>
      <c r="E46" s="43" t="s">
        <v>304</v>
      </c>
      <c r="F46" s="44">
        <v>7000</v>
      </c>
      <c r="G46" s="44">
        <f t="shared" si="0"/>
        <v>338.1</v>
      </c>
      <c r="H46" s="45">
        <v>0</v>
      </c>
      <c r="I46" s="46">
        <f t="shared" si="1"/>
        <v>490.00000000000006</v>
      </c>
      <c r="J46" s="44">
        <v>145.6</v>
      </c>
      <c r="K46" s="44">
        <v>250</v>
      </c>
      <c r="L46" s="25">
        <v>6276.2999999999993</v>
      </c>
    </row>
    <row r="47" spans="1:12" s="50" customFormat="1" ht="16.5" customHeight="1" x14ac:dyDescent="0.3">
      <c r="A47" s="53">
        <v>32</v>
      </c>
      <c r="B47" s="42" t="s">
        <v>133</v>
      </c>
      <c r="C47" s="24" t="s">
        <v>135</v>
      </c>
      <c r="D47" s="43" t="s">
        <v>3</v>
      </c>
      <c r="E47" s="43" t="s">
        <v>4</v>
      </c>
      <c r="F47" s="44">
        <v>11000</v>
      </c>
      <c r="G47" s="44">
        <f t="shared" si="0"/>
        <v>531.30000000000007</v>
      </c>
      <c r="H47" s="45">
        <v>0</v>
      </c>
      <c r="I47" s="46">
        <f t="shared" si="1"/>
        <v>770.00000000000011</v>
      </c>
      <c r="J47" s="44">
        <v>335.94</v>
      </c>
      <c r="K47" s="44">
        <v>250</v>
      </c>
      <c r="L47" s="25">
        <v>9612.76</v>
      </c>
    </row>
    <row r="48" spans="1:12" s="50" customFormat="1" ht="16.5" customHeight="1" x14ac:dyDescent="0.3">
      <c r="A48" s="53">
        <v>33</v>
      </c>
      <c r="B48" s="42" t="s">
        <v>133</v>
      </c>
      <c r="C48" s="24" t="s">
        <v>135</v>
      </c>
      <c r="D48" s="43" t="s">
        <v>7</v>
      </c>
      <c r="E48" s="43" t="s">
        <v>226</v>
      </c>
      <c r="F48" s="44">
        <v>4550</v>
      </c>
      <c r="G48" s="44">
        <f t="shared" si="0"/>
        <v>219.76500000000001</v>
      </c>
      <c r="H48" s="45">
        <v>0</v>
      </c>
      <c r="I48" s="46">
        <f t="shared" si="1"/>
        <v>318.50000000000006</v>
      </c>
      <c r="J48" s="44">
        <v>29.01</v>
      </c>
      <c r="K48" s="44">
        <v>250</v>
      </c>
      <c r="L48" s="25">
        <v>4232.72</v>
      </c>
    </row>
    <row r="49" spans="1:12" s="50" customFormat="1" ht="16.5" customHeight="1" x14ac:dyDescent="0.3">
      <c r="A49" s="53">
        <v>34</v>
      </c>
      <c r="B49" s="42" t="s">
        <v>133</v>
      </c>
      <c r="C49" s="24" t="s">
        <v>135</v>
      </c>
      <c r="D49" s="43" t="s">
        <v>116</v>
      </c>
      <c r="E49" s="43" t="s">
        <v>227</v>
      </c>
      <c r="F49" s="44">
        <v>13627</v>
      </c>
      <c r="G49" s="44">
        <f t="shared" si="0"/>
        <v>658.18410000000006</v>
      </c>
      <c r="H49" s="45">
        <v>0</v>
      </c>
      <c r="I49" s="46">
        <f t="shared" si="1"/>
        <v>953.8900000000001</v>
      </c>
      <c r="J49" s="44">
        <v>460.94</v>
      </c>
      <c r="K49" s="44">
        <v>250</v>
      </c>
      <c r="L49" s="25">
        <v>11803.9859</v>
      </c>
    </row>
    <row r="50" spans="1:12" s="50" customFormat="1" ht="16.5" customHeight="1" x14ac:dyDescent="0.3">
      <c r="A50" s="53">
        <v>35</v>
      </c>
      <c r="B50" s="42" t="s">
        <v>133</v>
      </c>
      <c r="C50" s="24" t="s">
        <v>135</v>
      </c>
      <c r="D50" s="43" t="s">
        <v>5</v>
      </c>
      <c r="E50" s="43" t="s">
        <v>6</v>
      </c>
      <c r="F50" s="44">
        <v>4410</v>
      </c>
      <c r="G50" s="44">
        <f>F50*4.83%</f>
        <v>213.00300000000001</v>
      </c>
      <c r="H50" s="45">
        <v>0</v>
      </c>
      <c r="I50" s="46">
        <f>F50*7%</f>
        <v>308.70000000000005</v>
      </c>
      <c r="J50" s="44">
        <v>22.35</v>
      </c>
      <c r="K50" s="44">
        <v>250</v>
      </c>
      <c r="L50" s="25">
        <v>4115.9470000000001</v>
      </c>
    </row>
    <row r="51" spans="1:12" s="50" customFormat="1" ht="16.5" customHeight="1" x14ac:dyDescent="0.3">
      <c r="A51" s="53">
        <v>36</v>
      </c>
      <c r="B51" s="42" t="s">
        <v>229</v>
      </c>
      <c r="C51" s="24" t="s">
        <v>135</v>
      </c>
      <c r="D51" s="43" t="s">
        <v>108</v>
      </c>
      <c r="E51" s="43" t="s">
        <v>109</v>
      </c>
      <c r="F51" s="44">
        <v>2742.37</v>
      </c>
      <c r="G51" s="44">
        <f t="shared" ref="G51:G55" si="4">F51*4.83%</f>
        <v>132.45647099999999</v>
      </c>
      <c r="H51" s="45">
        <v>0</v>
      </c>
      <c r="I51" s="46">
        <f t="shared" ref="I51:I55" si="5">F51*7%</f>
        <v>191.9659</v>
      </c>
      <c r="J51" s="44">
        <v>0</v>
      </c>
      <c r="K51" s="44">
        <v>250</v>
      </c>
      <c r="L51" s="25">
        <f>F51-G51-I51+K51</f>
        <v>2667.9476289999998</v>
      </c>
    </row>
    <row r="52" spans="1:12" s="50" customFormat="1" ht="16.5" customHeight="1" x14ac:dyDescent="0.3">
      <c r="A52" s="53">
        <v>37</v>
      </c>
      <c r="B52" s="42" t="s">
        <v>229</v>
      </c>
      <c r="C52" s="24" t="s">
        <v>135</v>
      </c>
      <c r="D52" s="43" t="s">
        <v>98</v>
      </c>
      <c r="E52" s="43" t="s">
        <v>256</v>
      </c>
      <c r="F52" s="44">
        <v>2742.37</v>
      </c>
      <c r="G52" s="44">
        <f t="shared" si="4"/>
        <v>132.45647099999999</v>
      </c>
      <c r="H52" s="45">
        <v>0</v>
      </c>
      <c r="I52" s="46">
        <f t="shared" si="5"/>
        <v>191.9659</v>
      </c>
      <c r="J52" s="44">
        <v>0</v>
      </c>
      <c r="K52" s="44">
        <v>250</v>
      </c>
      <c r="L52" s="25">
        <f>F52-G52-I52+K52</f>
        <v>2667.9476289999998</v>
      </c>
    </row>
    <row r="53" spans="1:12" s="50" customFormat="1" ht="16.5" customHeight="1" x14ac:dyDescent="0.3">
      <c r="A53" s="53">
        <v>38</v>
      </c>
      <c r="B53" s="42" t="s">
        <v>229</v>
      </c>
      <c r="C53" s="24" t="s">
        <v>135</v>
      </c>
      <c r="D53" s="43" t="s">
        <v>53</v>
      </c>
      <c r="E53" s="43" t="s">
        <v>54</v>
      </c>
      <c r="F53" s="44">
        <v>2742.37</v>
      </c>
      <c r="G53" s="44">
        <f t="shared" si="4"/>
        <v>132.45647099999999</v>
      </c>
      <c r="H53" s="45">
        <v>0</v>
      </c>
      <c r="I53" s="46">
        <f t="shared" si="5"/>
        <v>191.9659</v>
      </c>
      <c r="J53" s="44">
        <v>0</v>
      </c>
      <c r="K53" s="44">
        <v>250</v>
      </c>
      <c r="L53" s="25">
        <f t="shared" ref="L53:L54" si="6">F53-G53-I53+K53</f>
        <v>2667.9476289999998</v>
      </c>
    </row>
    <row r="54" spans="1:12" s="50" customFormat="1" ht="16.5" customHeight="1" x14ac:dyDescent="0.3">
      <c r="A54" s="53">
        <v>39</v>
      </c>
      <c r="B54" s="42" t="s">
        <v>229</v>
      </c>
      <c r="C54" s="24" t="s">
        <v>135</v>
      </c>
      <c r="D54" s="43" t="s">
        <v>110</v>
      </c>
      <c r="E54" s="43" t="s">
        <v>111</v>
      </c>
      <c r="F54" s="44">
        <v>2742.37</v>
      </c>
      <c r="G54" s="44">
        <f t="shared" si="4"/>
        <v>132.45647099999999</v>
      </c>
      <c r="H54" s="45">
        <v>0</v>
      </c>
      <c r="I54" s="46">
        <f t="shared" si="5"/>
        <v>191.9659</v>
      </c>
      <c r="J54" s="44">
        <v>0</v>
      </c>
      <c r="K54" s="44">
        <v>250</v>
      </c>
      <c r="L54" s="25">
        <f t="shared" si="6"/>
        <v>2667.9476289999998</v>
      </c>
    </row>
    <row r="55" spans="1:12" s="50" customFormat="1" ht="16.5" customHeight="1" x14ac:dyDescent="0.3">
      <c r="A55" s="53">
        <v>40</v>
      </c>
      <c r="B55" s="42" t="s">
        <v>229</v>
      </c>
      <c r="C55" s="24" t="s">
        <v>135</v>
      </c>
      <c r="D55" s="43" t="s">
        <v>106</v>
      </c>
      <c r="E55" s="43" t="s">
        <v>107</v>
      </c>
      <c r="F55" s="44">
        <v>639.87</v>
      </c>
      <c r="G55" s="44">
        <f t="shared" si="4"/>
        <v>30.905721000000003</v>
      </c>
      <c r="H55" s="45">
        <v>0</v>
      </c>
      <c r="I55" s="46">
        <f t="shared" si="5"/>
        <v>44.790900000000008</v>
      </c>
      <c r="J55" s="44">
        <v>0</v>
      </c>
      <c r="K55" s="44">
        <v>58.332999999999998</v>
      </c>
      <c r="L55" s="25">
        <f>F55-G55-I55+K55</f>
        <v>622.50637900000004</v>
      </c>
    </row>
    <row r="56" spans="1:12" s="50" customFormat="1" ht="16.5" customHeight="1" x14ac:dyDescent="0.3">
      <c r="A56" s="53">
        <v>41</v>
      </c>
      <c r="B56" s="42" t="s">
        <v>206</v>
      </c>
      <c r="C56" s="24" t="s">
        <v>135</v>
      </c>
      <c r="D56" s="43" t="s">
        <v>55</v>
      </c>
      <c r="E56" s="43" t="s">
        <v>56</v>
      </c>
      <c r="F56" s="44">
        <v>2742.37</v>
      </c>
      <c r="G56" s="44">
        <f t="shared" si="0"/>
        <v>132.45647099999999</v>
      </c>
      <c r="H56" s="45">
        <v>0</v>
      </c>
      <c r="I56" s="46">
        <f t="shared" si="1"/>
        <v>191.9659</v>
      </c>
      <c r="J56" s="44">
        <v>0</v>
      </c>
      <c r="K56" s="44">
        <v>250</v>
      </c>
      <c r="L56" s="25">
        <f>F56-G56-H56-I56-J56+K56</f>
        <v>2667.9476289999998</v>
      </c>
    </row>
    <row r="57" spans="1:12" s="50" customFormat="1" ht="16.5" customHeight="1" x14ac:dyDescent="0.3">
      <c r="A57" s="53">
        <v>42</v>
      </c>
      <c r="B57" s="42" t="s">
        <v>254</v>
      </c>
      <c r="C57" s="24" t="s">
        <v>135</v>
      </c>
      <c r="D57" s="43" t="s">
        <v>11</v>
      </c>
      <c r="E57" s="43" t="s">
        <v>253</v>
      </c>
      <c r="F57" s="44">
        <v>5670</v>
      </c>
      <c r="G57" s="44">
        <f t="shared" si="0"/>
        <v>273.86099999999999</v>
      </c>
      <c r="H57" s="45">
        <v>76.2</v>
      </c>
      <c r="I57" s="46">
        <f t="shared" si="1"/>
        <v>396.90000000000003</v>
      </c>
      <c r="J57" s="44">
        <v>82.31</v>
      </c>
      <c r="K57" s="44">
        <v>250</v>
      </c>
      <c r="L57" s="25">
        <f>F57-G57-H57-I57-J57+K57</f>
        <v>5090.7290000000003</v>
      </c>
    </row>
    <row r="58" spans="1:12" s="50" customFormat="1" ht="16.5" customHeight="1" x14ac:dyDescent="0.3">
      <c r="A58" s="53">
        <v>43</v>
      </c>
      <c r="B58" s="42" t="s">
        <v>230</v>
      </c>
      <c r="C58" s="24" t="s">
        <v>135</v>
      </c>
      <c r="D58" s="43" t="s">
        <v>50</v>
      </c>
      <c r="E58" s="43" t="s">
        <v>446</v>
      </c>
      <c r="F58" s="44">
        <v>6530</v>
      </c>
      <c r="G58" s="44">
        <f>F58*4.83%</f>
        <v>315.399</v>
      </c>
      <c r="H58" s="45">
        <v>0</v>
      </c>
      <c r="I58" s="46">
        <f>F58*7%</f>
        <v>457.1</v>
      </c>
      <c r="J58" s="44">
        <v>123.23</v>
      </c>
      <c r="K58" s="44">
        <v>250</v>
      </c>
      <c r="L58" s="25">
        <f>F58-G58-H58-I58-J58+K58</f>
        <v>5884.2709999999997</v>
      </c>
    </row>
    <row r="59" spans="1:12" s="50" customFormat="1" ht="16.5" customHeight="1" x14ac:dyDescent="0.3">
      <c r="A59" s="53">
        <v>44</v>
      </c>
      <c r="B59" s="42" t="s">
        <v>261</v>
      </c>
      <c r="C59" s="24" t="s">
        <v>135</v>
      </c>
      <c r="D59" s="43" t="s">
        <v>292</v>
      </c>
      <c r="E59" s="43" t="s">
        <v>293</v>
      </c>
      <c r="F59" s="44">
        <v>5470</v>
      </c>
      <c r="G59" s="44">
        <f>F59*4.83%</f>
        <v>264.20100000000002</v>
      </c>
      <c r="H59" s="45">
        <v>0</v>
      </c>
      <c r="I59" s="46">
        <f>F59*7%</f>
        <v>382.90000000000003</v>
      </c>
      <c r="J59" s="44">
        <v>72.790000000000006</v>
      </c>
      <c r="K59" s="44">
        <v>250</v>
      </c>
      <c r="L59" s="25">
        <f>F59-G59-I59-J59+K59</f>
        <v>5000.1090000000004</v>
      </c>
    </row>
    <row r="60" spans="1:12" s="50" customFormat="1" ht="16.5" customHeight="1" x14ac:dyDescent="0.3">
      <c r="A60" s="53">
        <v>45</v>
      </c>
      <c r="B60" s="43" t="s">
        <v>160</v>
      </c>
      <c r="C60" s="24" t="s">
        <v>135</v>
      </c>
      <c r="D60" s="43" t="s">
        <v>163</v>
      </c>
      <c r="E60" s="43" t="s">
        <v>247</v>
      </c>
      <c r="F60" s="44">
        <v>3120</v>
      </c>
      <c r="G60" s="44">
        <f>F60*4.83%</f>
        <v>150.696</v>
      </c>
      <c r="H60" s="45">
        <v>0</v>
      </c>
      <c r="I60" s="46">
        <f>F60*7%</f>
        <v>218.40000000000003</v>
      </c>
      <c r="J60" s="44">
        <v>0</v>
      </c>
      <c r="K60" s="44">
        <v>250</v>
      </c>
      <c r="L60" s="25">
        <f>F60-G60-H60-I60-J60+K60</f>
        <v>3000.904</v>
      </c>
    </row>
    <row r="62" spans="1:12" s="10" customFormat="1" ht="17.25" customHeight="1" x14ac:dyDescent="0.3">
      <c r="A62" s="9"/>
      <c r="B62" s="38" t="s">
        <v>307</v>
      </c>
      <c r="F62" s="14"/>
      <c r="G62" s="14"/>
      <c r="H62" s="14"/>
      <c r="J62" s="14"/>
      <c r="K62" s="14"/>
      <c r="L62" s="14"/>
    </row>
    <row r="63" spans="1:12" s="50" customFormat="1" ht="17.25" customHeight="1" x14ac:dyDescent="0.3">
      <c r="A63" s="53">
        <v>1</v>
      </c>
      <c r="B63" s="56" t="s">
        <v>458</v>
      </c>
      <c r="C63" s="56" t="s">
        <v>134</v>
      </c>
      <c r="D63" s="56" t="s">
        <v>460</v>
      </c>
      <c r="E63" s="56" t="s">
        <v>457</v>
      </c>
      <c r="F63" s="66">
        <v>3726.6660000000002</v>
      </c>
      <c r="G63" s="44">
        <f>F63*4.83%</f>
        <v>179.99796780000003</v>
      </c>
      <c r="H63" s="45">
        <v>0</v>
      </c>
      <c r="I63" s="46">
        <f>F63*7%</f>
        <v>260.86662000000001</v>
      </c>
      <c r="J63" s="44">
        <v>0</v>
      </c>
      <c r="K63" s="44">
        <v>195</v>
      </c>
      <c r="L63" s="25">
        <f>F63-G63-H63-I63-J63+K63</f>
        <v>3480.8014122000004</v>
      </c>
    </row>
    <row r="64" spans="1:12" s="50" customFormat="1" ht="16.5" customHeight="1" x14ac:dyDescent="0.3">
      <c r="A64" s="53">
        <v>2</v>
      </c>
      <c r="B64" s="42" t="s">
        <v>139</v>
      </c>
      <c r="C64" s="24" t="s">
        <v>134</v>
      </c>
      <c r="D64" s="43" t="s">
        <v>60</v>
      </c>
      <c r="E64" s="43" t="s">
        <v>305</v>
      </c>
      <c r="F64" s="44">
        <v>2962.37</v>
      </c>
      <c r="G64" s="44">
        <f>F64*4.83%</f>
        <v>143.082471</v>
      </c>
      <c r="H64" s="45">
        <v>0</v>
      </c>
      <c r="I64" s="46">
        <f>F64*7%</f>
        <v>207.36590000000001</v>
      </c>
      <c r="J64" s="44">
        <v>0</v>
      </c>
      <c r="K64" s="44">
        <v>250</v>
      </c>
      <c r="L64" s="25">
        <f>F64-G64-H64-I64-J64+K64</f>
        <v>2861.9216289999995</v>
      </c>
    </row>
    <row r="65" spans="1:12" s="50" customFormat="1" ht="16.5" customHeight="1" x14ac:dyDescent="0.3">
      <c r="A65" s="53">
        <v>3</v>
      </c>
      <c r="B65" s="42" t="s">
        <v>139</v>
      </c>
      <c r="C65" s="24" t="s">
        <v>134</v>
      </c>
      <c r="D65" s="43" t="s">
        <v>57</v>
      </c>
      <c r="E65" s="43" t="s">
        <v>348</v>
      </c>
      <c r="F65" s="44">
        <v>2962.37</v>
      </c>
      <c r="G65" s="44">
        <f t="shared" ref="G65:G124" si="7">F65*4.83%</f>
        <v>143.082471</v>
      </c>
      <c r="H65" s="45">
        <v>0</v>
      </c>
      <c r="I65" s="46">
        <f t="shared" ref="I65:I124" si="8">F65*7%</f>
        <v>207.36590000000001</v>
      </c>
      <c r="J65" s="44">
        <v>0</v>
      </c>
      <c r="K65" s="44">
        <v>250</v>
      </c>
      <c r="L65" s="25">
        <f>F65-G65-I65+K65</f>
        <v>2861.9216289999995</v>
      </c>
    </row>
    <row r="66" spans="1:12" s="50" customFormat="1" ht="16.5" customHeight="1" x14ac:dyDescent="0.3">
      <c r="A66" s="53">
        <v>4</v>
      </c>
      <c r="B66" s="42" t="s">
        <v>139</v>
      </c>
      <c r="C66" s="24" t="s">
        <v>134</v>
      </c>
      <c r="D66" s="43" t="s">
        <v>173</v>
      </c>
      <c r="E66" s="43" t="s">
        <v>68</v>
      </c>
      <c r="F66" s="44">
        <v>2962.37</v>
      </c>
      <c r="G66" s="44">
        <f t="shared" si="7"/>
        <v>143.082471</v>
      </c>
      <c r="H66" s="45">
        <v>0</v>
      </c>
      <c r="I66" s="46">
        <f t="shared" si="8"/>
        <v>207.36590000000001</v>
      </c>
      <c r="J66" s="44">
        <v>0</v>
      </c>
      <c r="K66" s="44">
        <v>250</v>
      </c>
      <c r="L66" s="25">
        <f t="shared" ref="L66:L110" si="9">F66-G66-H66-I66-J66+K66</f>
        <v>2861.9216289999995</v>
      </c>
    </row>
    <row r="67" spans="1:12" s="50" customFormat="1" ht="16.5" customHeight="1" x14ac:dyDescent="0.3">
      <c r="A67" s="53">
        <v>5</v>
      </c>
      <c r="B67" s="42" t="s">
        <v>139</v>
      </c>
      <c r="C67" s="24" t="s">
        <v>134</v>
      </c>
      <c r="D67" s="43" t="s">
        <v>183</v>
      </c>
      <c r="E67" s="43" t="s">
        <v>353</v>
      </c>
      <c r="F67" s="44">
        <v>2067.37</v>
      </c>
      <c r="G67" s="44">
        <f t="shared" si="7"/>
        <v>99.853971000000001</v>
      </c>
      <c r="H67" s="45">
        <v>0</v>
      </c>
      <c r="I67" s="46">
        <f t="shared" si="8"/>
        <v>144.7159</v>
      </c>
      <c r="J67" s="44">
        <v>0</v>
      </c>
      <c r="K67" s="44">
        <v>0</v>
      </c>
      <c r="L67" s="25">
        <f t="shared" si="9"/>
        <v>1822.800129</v>
      </c>
    </row>
    <row r="68" spans="1:12" s="50" customFormat="1" ht="16.5" customHeight="1" x14ac:dyDescent="0.3">
      <c r="A68" s="53">
        <v>6</v>
      </c>
      <c r="B68" s="42" t="s">
        <v>139</v>
      </c>
      <c r="C68" s="24" t="s">
        <v>134</v>
      </c>
      <c r="D68" s="43" t="s">
        <v>58</v>
      </c>
      <c r="E68" s="43" t="s">
        <v>59</v>
      </c>
      <c r="F68" s="44">
        <v>2046.35</v>
      </c>
      <c r="G68" s="44">
        <f t="shared" si="7"/>
        <v>98.838705000000004</v>
      </c>
      <c r="H68" s="45">
        <v>0</v>
      </c>
      <c r="I68" s="46">
        <f t="shared" si="8"/>
        <v>143.24450000000002</v>
      </c>
      <c r="J68" s="44">
        <v>0</v>
      </c>
      <c r="K68" s="44">
        <v>0</v>
      </c>
      <c r="L68" s="25">
        <f t="shared" si="9"/>
        <v>1804.2667949999998</v>
      </c>
    </row>
    <row r="69" spans="1:12" s="50" customFormat="1" ht="16.5" customHeight="1" x14ac:dyDescent="0.3">
      <c r="A69" s="53">
        <v>7</v>
      </c>
      <c r="B69" s="42" t="s">
        <v>139</v>
      </c>
      <c r="C69" s="24" t="s">
        <v>134</v>
      </c>
      <c r="D69" s="43" t="s">
        <v>61</v>
      </c>
      <c r="E69" s="43" t="s">
        <v>342</v>
      </c>
      <c r="F69" s="44">
        <v>2962.37</v>
      </c>
      <c r="G69" s="44">
        <f t="shared" si="7"/>
        <v>143.082471</v>
      </c>
      <c r="H69" s="45">
        <v>0</v>
      </c>
      <c r="I69" s="46">
        <f t="shared" si="8"/>
        <v>207.36590000000001</v>
      </c>
      <c r="J69" s="44">
        <v>0</v>
      </c>
      <c r="K69" s="44">
        <v>250</v>
      </c>
      <c r="L69" s="25">
        <f t="shared" si="9"/>
        <v>2861.9216289999995</v>
      </c>
    </row>
    <row r="70" spans="1:12" s="50" customFormat="1" ht="16.5" customHeight="1" x14ac:dyDescent="0.3">
      <c r="A70" s="53">
        <v>8</v>
      </c>
      <c r="B70" s="42" t="s">
        <v>139</v>
      </c>
      <c r="C70" s="24" t="s">
        <v>134</v>
      </c>
      <c r="D70" s="43" t="s">
        <v>64</v>
      </c>
      <c r="E70" s="43" t="s">
        <v>65</v>
      </c>
      <c r="F70" s="44">
        <v>1706.13</v>
      </c>
      <c r="G70" s="44">
        <f t="shared" si="7"/>
        <v>82.406079000000005</v>
      </c>
      <c r="H70" s="45">
        <v>0</v>
      </c>
      <c r="I70" s="46">
        <f t="shared" si="8"/>
        <v>119.42910000000002</v>
      </c>
      <c r="J70" s="44">
        <v>0</v>
      </c>
      <c r="K70" s="44">
        <v>0</v>
      </c>
      <c r="L70" s="25">
        <f t="shared" si="9"/>
        <v>1504.294821</v>
      </c>
    </row>
    <row r="71" spans="1:12" s="50" customFormat="1" ht="16.5" customHeight="1" x14ac:dyDescent="0.3">
      <c r="A71" s="53">
        <v>9</v>
      </c>
      <c r="B71" s="42" t="s">
        <v>139</v>
      </c>
      <c r="C71" s="24" t="s">
        <v>134</v>
      </c>
      <c r="D71" s="43" t="s">
        <v>174</v>
      </c>
      <c r="E71" s="43" t="s">
        <v>191</v>
      </c>
      <c r="F71" s="44">
        <v>2375</v>
      </c>
      <c r="G71" s="44">
        <f t="shared" si="7"/>
        <v>114.71250000000001</v>
      </c>
      <c r="H71" s="45">
        <v>0</v>
      </c>
      <c r="I71" s="46">
        <f t="shared" si="8"/>
        <v>166.25000000000003</v>
      </c>
      <c r="J71" s="44">
        <v>0</v>
      </c>
      <c r="K71" s="44">
        <v>0</v>
      </c>
      <c r="L71" s="25">
        <f t="shared" si="9"/>
        <v>2094.0374999999999</v>
      </c>
    </row>
    <row r="72" spans="1:12" s="50" customFormat="1" ht="16.5" customHeight="1" x14ac:dyDescent="0.3">
      <c r="A72" s="53">
        <v>10</v>
      </c>
      <c r="B72" s="42" t="s">
        <v>139</v>
      </c>
      <c r="C72" s="24" t="s">
        <v>134</v>
      </c>
      <c r="D72" s="43" t="s">
        <v>175</v>
      </c>
      <c r="E72" s="43" t="s">
        <v>35</v>
      </c>
      <c r="F72" s="44">
        <v>2962.37</v>
      </c>
      <c r="G72" s="44">
        <f t="shared" si="7"/>
        <v>143.082471</v>
      </c>
      <c r="H72" s="45">
        <v>0</v>
      </c>
      <c r="I72" s="46">
        <f t="shared" si="8"/>
        <v>207.36590000000001</v>
      </c>
      <c r="J72" s="44">
        <v>0</v>
      </c>
      <c r="K72" s="44">
        <v>250</v>
      </c>
      <c r="L72" s="25">
        <f t="shared" si="9"/>
        <v>2861.9216289999995</v>
      </c>
    </row>
    <row r="73" spans="1:12" s="50" customFormat="1" ht="16.5" customHeight="1" x14ac:dyDescent="0.3">
      <c r="A73" s="53">
        <v>11</v>
      </c>
      <c r="B73" s="42" t="s">
        <v>139</v>
      </c>
      <c r="C73" s="24" t="s">
        <v>134</v>
      </c>
      <c r="D73" s="43" t="s">
        <v>66</v>
      </c>
      <c r="E73" s="43" t="s">
        <v>351</v>
      </c>
      <c r="F73" s="44">
        <v>1591.05</v>
      </c>
      <c r="G73" s="44">
        <f t="shared" si="7"/>
        <v>76.847715000000008</v>
      </c>
      <c r="H73" s="45">
        <v>0</v>
      </c>
      <c r="I73" s="46">
        <f t="shared" si="8"/>
        <v>111.37350000000001</v>
      </c>
      <c r="J73" s="44">
        <v>0</v>
      </c>
      <c r="K73" s="44">
        <v>0</v>
      </c>
      <c r="L73" s="25">
        <f t="shared" si="9"/>
        <v>1402.8287849999999</v>
      </c>
    </row>
    <row r="74" spans="1:12" s="50" customFormat="1" ht="16.5" customHeight="1" x14ac:dyDescent="0.3">
      <c r="A74" s="53">
        <v>12</v>
      </c>
      <c r="B74" s="42" t="s">
        <v>139</v>
      </c>
      <c r="C74" s="24" t="s">
        <v>134</v>
      </c>
      <c r="D74" s="43" t="s">
        <v>67</v>
      </c>
      <c r="E74" s="54" t="s">
        <v>311</v>
      </c>
      <c r="F74" s="44">
        <v>2046.35</v>
      </c>
      <c r="G74" s="44">
        <f t="shared" si="7"/>
        <v>98.838705000000004</v>
      </c>
      <c r="H74" s="45">
        <v>0</v>
      </c>
      <c r="I74" s="46">
        <f t="shared" si="8"/>
        <v>143.24450000000002</v>
      </c>
      <c r="J74" s="44">
        <v>0</v>
      </c>
      <c r="K74" s="44">
        <v>0</v>
      </c>
      <c r="L74" s="25">
        <f t="shared" si="9"/>
        <v>1804.2667949999998</v>
      </c>
    </row>
    <row r="75" spans="1:12" s="50" customFormat="1" ht="15.75" customHeight="1" x14ac:dyDescent="0.3">
      <c r="A75" s="53">
        <v>13</v>
      </c>
      <c r="B75" s="42" t="s">
        <v>139</v>
      </c>
      <c r="C75" s="24" t="s">
        <v>134</v>
      </c>
      <c r="D75" s="43" t="s">
        <v>422</v>
      </c>
      <c r="E75" s="43" t="s">
        <v>289</v>
      </c>
      <c r="F75" s="44">
        <v>2611.73</v>
      </c>
      <c r="G75" s="44">
        <f t="shared" si="7"/>
        <v>126.14655900000001</v>
      </c>
      <c r="H75" s="45">
        <v>0</v>
      </c>
      <c r="I75" s="46">
        <f t="shared" si="8"/>
        <v>182.82110000000003</v>
      </c>
      <c r="J75" s="44">
        <v>0</v>
      </c>
      <c r="K75" s="44">
        <v>0</v>
      </c>
      <c r="L75" s="25">
        <f t="shared" si="9"/>
        <v>2302.7623410000001</v>
      </c>
    </row>
    <row r="76" spans="1:12" s="50" customFormat="1" ht="16.5" customHeight="1" x14ac:dyDescent="0.3">
      <c r="A76" s="53">
        <v>14</v>
      </c>
      <c r="B76" s="42" t="s">
        <v>139</v>
      </c>
      <c r="C76" s="24" t="s">
        <v>134</v>
      </c>
      <c r="D76" s="43" t="s">
        <v>69</v>
      </c>
      <c r="E76" s="43" t="s">
        <v>274</v>
      </c>
      <c r="F76" s="44">
        <v>2067.37</v>
      </c>
      <c r="G76" s="44">
        <f t="shared" si="7"/>
        <v>99.853971000000001</v>
      </c>
      <c r="H76" s="45">
        <v>0</v>
      </c>
      <c r="I76" s="46">
        <f t="shared" si="8"/>
        <v>144.7159</v>
      </c>
      <c r="J76" s="44">
        <v>0</v>
      </c>
      <c r="K76" s="44">
        <v>0</v>
      </c>
      <c r="L76" s="25">
        <f t="shared" si="9"/>
        <v>1822.800129</v>
      </c>
    </row>
    <row r="77" spans="1:12" s="50" customFormat="1" ht="16.5" customHeight="1" x14ac:dyDescent="0.3">
      <c r="A77" s="53">
        <v>15</v>
      </c>
      <c r="B77" s="42" t="s">
        <v>139</v>
      </c>
      <c r="C77" s="24" t="s">
        <v>134</v>
      </c>
      <c r="D77" s="43" t="s">
        <v>70</v>
      </c>
      <c r="E77" s="43" t="s">
        <v>310</v>
      </c>
      <c r="F77" s="44">
        <v>2962.37</v>
      </c>
      <c r="G77" s="44">
        <f t="shared" si="7"/>
        <v>143.082471</v>
      </c>
      <c r="H77" s="45">
        <v>0</v>
      </c>
      <c r="I77" s="46">
        <f t="shared" si="8"/>
        <v>207.36590000000001</v>
      </c>
      <c r="J77" s="44">
        <v>0</v>
      </c>
      <c r="K77" s="44">
        <v>250</v>
      </c>
      <c r="L77" s="25">
        <f t="shared" si="9"/>
        <v>2861.9216289999995</v>
      </c>
    </row>
    <row r="78" spans="1:12" s="50" customFormat="1" ht="16.5" customHeight="1" x14ac:dyDescent="0.3">
      <c r="A78" s="53">
        <v>16</v>
      </c>
      <c r="B78" s="42" t="s">
        <v>139</v>
      </c>
      <c r="C78" s="24" t="s">
        <v>134</v>
      </c>
      <c r="D78" s="43" t="s">
        <v>71</v>
      </c>
      <c r="E78" s="43" t="s">
        <v>346</v>
      </c>
      <c r="F78" s="44">
        <v>2836.88</v>
      </c>
      <c r="G78" s="44">
        <f t="shared" si="7"/>
        <v>137.02130400000001</v>
      </c>
      <c r="H78" s="45">
        <v>0</v>
      </c>
      <c r="I78" s="46">
        <f t="shared" si="8"/>
        <v>198.58160000000004</v>
      </c>
      <c r="J78" s="44">
        <v>0</v>
      </c>
      <c r="K78" s="44">
        <v>0</v>
      </c>
      <c r="L78" s="25">
        <f t="shared" si="9"/>
        <v>2501.2770960000003</v>
      </c>
    </row>
    <row r="79" spans="1:12" s="50" customFormat="1" ht="16.5" customHeight="1" x14ac:dyDescent="0.3">
      <c r="A79" s="53">
        <v>17</v>
      </c>
      <c r="B79" s="42" t="s">
        <v>139</v>
      </c>
      <c r="C79" s="24" t="s">
        <v>134</v>
      </c>
      <c r="D79" s="43" t="s">
        <v>72</v>
      </c>
      <c r="E79" s="43" t="s">
        <v>251</v>
      </c>
      <c r="F79" s="44">
        <v>2962.37</v>
      </c>
      <c r="G79" s="44">
        <f t="shared" si="7"/>
        <v>143.082471</v>
      </c>
      <c r="H79" s="45">
        <v>0</v>
      </c>
      <c r="I79" s="46">
        <f t="shared" si="8"/>
        <v>207.36590000000001</v>
      </c>
      <c r="J79" s="44">
        <v>0</v>
      </c>
      <c r="K79" s="44">
        <v>250</v>
      </c>
      <c r="L79" s="25">
        <f t="shared" si="9"/>
        <v>2861.9216289999995</v>
      </c>
    </row>
    <row r="80" spans="1:12" s="50" customFormat="1" ht="16.5" customHeight="1" x14ac:dyDescent="0.3">
      <c r="A80" s="53">
        <v>18</v>
      </c>
      <c r="B80" s="42" t="s">
        <v>139</v>
      </c>
      <c r="C80" s="24" t="s">
        <v>134</v>
      </c>
      <c r="D80" s="43" t="s">
        <v>73</v>
      </c>
      <c r="E80" s="43" t="s">
        <v>74</v>
      </c>
      <c r="F80" s="44">
        <v>2271.5</v>
      </c>
      <c r="G80" s="44">
        <f t="shared" si="7"/>
        <v>109.71345000000001</v>
      </c>
      <c r="H80" s="45">
        <v>0</v>
      </c>
      <c r="I80" s="46">
        <f t="shared" si="8"/>
        <v>159.00500000000002</v>
      </c>
      <c r="J80" s="44">
        <v>0</v>
      </c>
      <c r="K80" s="44">
        <v>0</v>
      </c>
      <c r="L80" s="25">
        <f t="shared" si="9"/>
        <v>2002.7815499999997</v>
      </c>
    </row>
    <row r="81" spans="1:12" s="50" customFormat="1" ht="16.5" customHeight="1" x14ac:dyDescent="0.3">
      <c r="A81" s="53">
        <v>19</v>
      </c>
      <c r="B81" s="42" t="s">
        <v>139</v>
      </c>
      <c r="C81" s="24" t="s">
        <v>134</v>
      </c>
      <c r="D81" s="43" t="s">
        <v>76</v>
      </c>
      <c r="E81" s="43" t="s">
        <v>354</v>
      </c>
      <c r="F81" s="44">
        <v>2160</v>
      </c>
      <c r="G81" s="44">
        <f t="shared" si="7"/>
        <v>104.328</v>
      </c>
      <c r="H81" s="45">
        <v>0</v>
      </c>
      <c r="I81" s="46">
        <f t="shared" si="8"/>
        <v>151.20000000000002</v>
      </c>
      <c r="J81" s="44">
        <v>0</v>
      </c>
      <c r="K81" s="44">
        <v>0</v>
      </c>
      <c r="L81" s="25">
        <f t="shared" si="9"/>
        <v>1904.472</v>
      </c>
    </row>
    <row r="82" spans="1:12" s="50" customFormat="1" ht="16.5" customHeight="1" x14ac:dyDescent="0.3">
      <c r="A82" s="53">
        <v>20</v>
      </c>
      <c r="B82" s="42" t="s">
        <v>139</v>
      </c>
      <c r="C82" s="24" t="s">
        <v>134</v>
      </c>
      <c r="D82" s="43" t="s">
        <v>77</v>
      </c>
      <c r="E82" s="43" t="s">
        <v>35</v>
      </c>
      <c r="F82" s="44">
        <v>2962.37</v>
      </c>
      <c r="G82" s="44">
        <f t="shared" si="7"/>
        <v>143.082471</v>
      </c>
      <c r="H82" s="45">
        <v>0</v>
      </c>
      <c r="I82" s="46">
        <f t="shared" si="8"/>
        <v>207.36590000000001</v>
      </c>
      <c r="J82" s="44">
        <v>0</v>
      </c>
      <c r="K82" s="44">
        <v>250</v>
      </c>
      <c r="L82" s="25">
        <f t="shared" si="9"/>
        <v>2861.9216289999995</v>
      </c>
    </row>
    <row r="83" spans="1:12" s="50" customFormat="1" ht="16.5" customHeight="1" x14ac:dyDescent="0.3">
      <c r="A83" s="53">
        <v>21</v>
      </c>
      <c r="B83" s="42" t="s">
        <v>139</v>
      </c>
      <c r="C83" s="24" t="s">
        <v>134</v>
      </c>
      <c r="D83" s="43" t="s">
        <v>78</v>
      </c>
      <c r="E83" s="43" t="s">
        <v>355</v>
      </c>
      <c r="F83" s="44">
        <v>1591.05</v>
      </c>
      <c r="G83" s="44">
        <f t="shared" si="7"/>
        <v>76.847715000000008</v>
      </c>
      <c r="H83" s="45">
        <v>0</v>
      </c>
      <c r="I83" s="46">
        <f t="shared" si="8"/>
        <v>111.37350000000001</v>
      </c>
      <c r="J83" s="44">
        <v>0</v>
      </c>
      <c r="K83" s="44">
        <v>0</v>
      </c>
      <c r="L83" s="25">
        <f t="shared" si="9"/>
        <v>1402.8287849999999</v>
      </c>
    </row>
    <row r="84" spans="1:12" s="50" customFormat="1" ht="16.5" customHeight="1" x14ac:dyDescent="0.3">
      <c r="A84" s="53">
        <v>22</v>
      </c>
      <c r="B84" s="42" t="s">
        <v>139</v>
      </c>
      <c r="C84" s="24" t="s">
        <v>134</v>
      </c>
      <c r="D84" s="43" t="s">
        <v>79</v>
      </c>
      <c r="E84" s="43" t="s">
        <v>35</v>
      </c>
      <c r="F84" s="44">
        <v>2962.37</v>
      </c>
      <c r="G84" s="44">
        <f t="shared" si="7"/>
        <v>143.082471</v>
      </c>
      <c r="H84" s="45">
        <v>0</v>
      </c>
      <c r="I84" s="46">
        <f t="shared" si="8"/>
        <v>207.36590000000001</v>
      </c>
      <c r="J84" s="44">
        <v>0</v>
      </c>
      <c r="K84" s="44">
        <v>250</v>
      </c>
      <c r="L84" s="25">
        <f t="shared" si="9"/>
        <v>2861.9216289999995</v>
      </c>
    </row>
    <row r="85" spans="1:12" s="50" customFormat="1" ht="16.5" customHeight="1" x14ac:dyDescent="0.3">
      <c r="A85" s="53">
        <v>23</v>
      </c>
      <c r="B85" s="42" t="s">
        <v>139</v>
      </c>
      <c r="C85" s="24" t="s">
        <v>134</v>
      </c>
      <c r="D85" s="43" t="s">
        <v>476</v>
      </c>
      <c r="E85" s="43" t="s">
        <v>347</v>
      </c>
      <c r="F85" s="44">
        <v>2046.35</v>
      </c>
      <c r="G85" s="44">
        <f t="shared" si="7"/>
        <v>98.838705000000004</v>
      </c>
      <c r="H85" s="45">
        <v>0</v>
      </c>
      <c r="I85" s="46">
        <f t="shared" si="8"/>
        <v>143.24450000000002</v>
      </c>
      <c r="J85" s="44">
        <v>0</v>
      </c>
      <c r="K85" s="44">
        <v>0</v>
      </c>
      <c r="L85" s="25">
        <f t="shared" si="9"/>
        <v>1804.2667949999998</v>
      </c>
    </row>
    <row r="86" spans="1:12" s="50" customFormat="1" ht="16.5" customHeight="1" x14ac:dyDescent="0.3">
      <c r="A86" s="53">
        <v>24</v>
      </c>
      <c r="B86" s="42" t="s">
        <v>139</v>
      </c>
      <c r="C86" s="24" t="s">
        <v>134</v>
      </c>
      <c r="D86" s="43" t="s">
        <v>82</v>
      </c>
      <c r="E86" s="43" t="s">
        <v>35</v>
      </c>
      <c r="F86" s="44">
        <v>2962.37</v>
      </c>
      <c r="G86" s="44">
        <f t="shared" si="7"/>
        <v>143.082471</v>
      </c>
      <c r="H86" s="45">
        <v>0</v>
      </c>
      <c r="I86" s="46">
        <f t="shared" si="8"/>
        <v>207.36590000000001</v>
      </c>
      <c r="J86" s="44">
        <v>0</v>
      </c>
      <c r="K86" s="44">
        <v>250</v>
      </c>
      <c r="L86" s="25">
        <f t="shared" si="9"/>
        <v>2861.9216289999995</v>
      </c>
    </row>
    <row r="87" spans="1:12" s="50" customFormat="1" ht="16.5" customHeight="1" x14ac:dyDescent="0.3">
      <c r="A87" s="53">
        <v>25</v>
      </c>
      <c r="B87" s="42" t="s">
        <v>139</v>
      </c>
      <c r="C87" s="24" t="s">
        <v>134</v>
      </c>
      <c r="D87" s="43" t="s">
        <v>83</v>
      </c>
      <c r="E87" s="43" t="s">
        <v>84</v>
      </c>
      <c r="F87" s="44">
        <v>1591.05</v>
      </c>
      <c r="G87" s="44">
        <f t="shared" si="7"/>
        <v>76.847715000000008</v>
      </c>
      <c r="H87" s="45">
        <v>0</v>
      </c>
      <c r="I87" s="46">
        <f t="shared" si="8"/>
        <v>111.37350000000001</v>
      </c>
      <c r="J87" s="44">
        <v>0</v>
      </c>
      <c r="K87" s="44">
        <v>0</v>
      </c>
      <c r="L87" s="25">
        <f t="shared" si="9"/>
        <v>1402.8287849999999</v>
      </c>
    </row>
    <row r="88" spans="1:12" s="50" customFormat="1" ht="16.5" customHeight="1" x14ac:dyDescent="0.3">
      <c r="A88" s="53">
        <v>26</v>
      </c>
      <c r="B88" s="42" t="s">
        <v>139</v>
      </c>
      <c r="C88" s="24" t="s">
        <v>134</v>
      </c>
      <c r="D88" s="43" t="s">
        <v>85</v>
      </c>
      <c r="E88" s="43" t="s">
        <v>262</v>
      </c>
      <c r="F88" s="44">
        <v>1591.05</v>
      </c>
      <c r="G88" s="44">
        <f t="shared" si="7"/>
        <v>76.847715000000008</v>
      </c>
      <c r="H88" s="45">
        <v>0</v>
      </c>
      <c r="I88" s="46">
        <f t="shared" si="8"/>
        <v>111.37350000000001</v>
      </c>
      <c r="J88" s="44">
        <v>0</v>
      </c>
      <c r="K88" s="44">
        <v>0</v>
      </c>
      <c r="L88" s="25">
        <f t="shared" si="9"/>
        <v>1402.8287849999999</v>
      </c>
    </row>
    <row r="89" spans="1:12" s="50" customFormat="1" ht="16.5" customHeight="1" x14ac:dyDescent="0.3">
      <c r="A89" s="53">
        <v>27</v>
      </c>
      <c r="B89" s="42" t="s">
        <v>139</v>
      </c>
      <c r="C89" s="24" t="s">
        <v>134</v>
      </c>
      <c r="D89" s="43" t="s">
        <v>130</v>
      </c>
      <c r="E89" s="43" t="s">
        <v>417</v>
      </c>
      <c r="F89" s="44">
        <v>3119.57</v>
      </c>
      <c r="G89" s="44">
        <f t="shared" si="7"/>
        <v>150.67523100000003</v>
      </c>
      <c r="H89" s="45">
        <v>0</v>
      </c>
      <c r="I89" s="46">
        <f t="shared" si="8"/>
        <v>218.36990000000003</v>
      </c>
      <c r="J89" s="44">
        <v>0</v>
      </c>
      <c r="K89" s="44">
        <v>250</v>
      </c>
      <c r="L89" s="25">
        <f t="shared" si="9"/>
        <v>3000.5248689999999</v>
      </c>
    </row>
    <row r="90" spans="1:12" s="50" customFormat="1" ht="16.5" customHeight="1" x14ac:dyDescent="0.3">
      <c r="A90" s="53">
        <v>28</v>
      </c>
      <c r="B90" s="42" t="s">
        <v>139</v>
      </c>
      <c r="C90" s="24" t="s">
        <v>134</v>
      </c>
      <c r="D90" s="43" t="s">
        <v>283</v>
      </c>
      <c r="E90" s="43" t="s">
        <v>276</v>
      </c>
      <c r="F90" s="44">
        <v>2962.37</v>
      </c>
      <c r="G90" s="44">
        <f t="shared" si="7"/>
        <v>143.082471</v>
      </c>
      <c r="H90" s="45">
        <v>0</v>
      </c>
      <c r="I90" s="46">
        <f t="shared" si="8"/>
        <v>207.36590000000001</v>
      </c>
      <c r="J90" s="44">
        <v>0</v>
      </c>
      <c r="K90" s="44">
        <v>250</v>
      </c>
      <c r="L90" s="25">
        <f t="shared" si="9"/>
        <v>2861.9216289999995</v>
      </c>
    </row>
    <row r="91" spans="1:12" s="50" customFormat="1" ht="16.5" customHeight="1" x14ac:dyDescent="0.3">
      <c r="A91" s="53">
        <v>29</v>
      </c>
      <c r="B91" s="42" t="s">
        <v>139</v>
      </c>
      <c r="C91" s="24" t="s">
        <v>134</v>
      </c>
      <c r="D91" s="43" t="s">
        <v>125</v>
      </c>
      <c r="E91" s="43" t="s">
        <v>81</v>
      </c>
      <c r="F91" s="44">
        <v>2962.37</v>
      </c>
      <c r="G91" s="44">
        <f t="shared" si="7"/>
        <v>143.082471</v>
      </c>
      <c r="H91" s="45">
        <v>0</v>
      </c>
      <c r="I91" s="46">
        <f t="shared" si="8"/>
        <v>207.36590000000001</v>
      </c>
      <c r="J91" s="44">
        <v>0</v>
      </c>
      <c r="K91" s="44">
        <v>250</v>
      </c>
      <c r="L91" s="25">
        <f t="shared" si="9"/>
        <v>2861.9216289999995</v>
      </c>
    </row>
    <row r="92" spans="1:12" s="50" customFormat="1" ht="16.5" customHeight="1" x14ac:dyDescent="0.3">
      <c r="A92" s="53">
        <v>30</v>
      </c>
      <c r="B92" s="42" t="s">
        <v>139</v>
      </c>
      <c r="C92" s="24" t="s">
        <v>134</v>
      </c>
      <c r="D92" s="43" t="s">
        <v>131</v>
      </c>
      <c r="E92" s="43" t="s">
        <v>158</v>
      </c>
      <c r="F92" s="44">
        <v>2271.5</v>
      </c>
      <c r="G92" s="44">
        <f t="shared" si="7"/>
        <v>109.71345000000001</v>
      </c>
      <c r="H92" s="45">
        <v>0</v>
      </c>
      <c r="I92" s="46">
        <f t="shared" si="8"/>
        <v>159.00500000000002</v>
      </c>
      <c r="J92" s="44">
        <v>0</v>
      </c>
      <c r="K92" s="44">
        <v>0</v>
      </c>
      <c r="L92" s="25">
        <f t="shared" si="9"/>
        <v>2002.7815499999997</v>
      </c>
    </row>
    <row r="93" spans="1:12" s="50" customFormat="1" ht="16.5" customHeight="1" x14ac:dyDescent="0.3">
      <c r="A93" s="53">
        <v>31</v>
      </c>
      <c r="B93" s="42" t="s">
        <v>139</v>
      </c>
      <c r="C93" s="24" t="s">
        <v>134</v>
      </c>
      <c r="D93" s="43" t="s">
        <v>170</v>
      </c>
      <c r="E93" s="43" t="s">
        <v>341</v>
      </c>
      <c r="F93" s="44">
        <v>2962.37</v>
      </c>
      <c r="G93" s="44">
        <f t="shared" si="7"/>
        <v>143.082471</v>
      </c>
      <c r="H93" s="45">
        <v>0</v>
      </c>
      <c r="I93" s="46">
        <f t="shared" si="8"/>
        <v>207.36590000000001</v>
      </c>
      <c r="J93" s="44">
        <v>0</v>
      </c>
      <c r="K93" s="44">
        <v>250</v>
      </c>
      <c r="L93" s="25">
        <f t="shared" si="9"/>
        <v>2861.9216289999995</v>
      </c>
    </row>
    <row r="94" spans="1:12" s="50" customFormat="1" ht="16.5" customHeight="1" x14ac:dyDescent="0.3">
      <c r="A94" s="53">
        <v>32</v>
      </c>
      <c r="B94" s="42" t="s">
        <v>139</v>
      </c>
      <c r="C94" s="24" t="s">
        <v>134</v>
      </c>
      <c r="D94" s="43" t="s">
        <v>22</v>
      </c>
      <c r="E94" s="43" t="s">
        <v>442</v>
      </c>
      <c r="F94" s="44">
        <v>2962.37</v>
      </c>
      <c r="G94" s="44">
        <f t="shared" si="7"/>
        <v>143.082471</v>
      </c>
      <c r="H94" s="45">
        <v>0</v>
      </c>
      <c r="I94" s="46">
        <f t="shared" si="8"/>
        <v>207.36590000000001</v>
      </c>
      <c r="J94" s="44">
        <v>0</v>
      </c>
      <c r="K94" s="44">
        <v>250</v>
      </c>
      <c r="L94" s="25">
        <f t="shared" si="9"/>
        <v>2861.9216289999995</v>
      </c>
    </row>
    <row r="95" spans="1:12" s="50" customFormat="1" ht="16.5" customHeight="1" x14ac:dyDescent="0.3">
      <c r="A95" s="53">
        <v>33</v>
      </c>
      <c r="B95" s="42" t="s">
        <v>139</v>
      </c>
      <c r="C95" s="24" t="s">
        <v>134</v>
      </c>
      <c r="D95" s="43" t="s">
        <v>288</v>
      </c>
      <c r="E95" s="43" t="s">
        <v>156</v>
      </c>
      <c r="F95" s="44">
        <v>3250</v>
      </c>
      <c r="G95" s="44">
        <f t="shared" si="7"/>
        <v>156.97500000000002</v>
      </c>
      <c r="H95" s="45">
        <v>0</v>
      </c>
      <c r="I95" s="46">
        <f t="shared" si="8"/>
        <v>227.50000000000003</v>
      </c>
      <c r="J95" s="44">
        <v>0</v>
      </c>
      <c r="K95" s="44">
        <v>250</v>
      </c>
      <c r="L95" s="25">
        <f t="shared" si="9"/>
        <v>3115.5250000000001</v>
      </c>
    </row>
    <row r="96" spans="1:12" s="50" customFormat="1" ht="16.5" customHeight="1" x14ac:dyDescent="0.3">
      <c r="A96" s="53">
        <v>34</v>
      </c>
      <c r="B96" s="42" t="s">
        <v>139</v>
      </c>
      <c r="C96" s="24" t="s">
        <v>134</v>
      </c>
      <c r="D96" s="43" t="s">
        <v>202</v>
      </c>
      <c r="E96" s="43" t="s">
        <v>356</v>
      </c>
      <c r="F96" s="44">
        <v>1940</v>
      </c>
      <c r="G96" s="44">
        <v>0</v>
      </c>
      <c r="H96" s="45">
        <v>0</v>
      </c>
      <c r="I96" s="46">
        <f t="shared" si="8"/>
        <v>135.80000000000001</v>
      </c>
      <c r="J96" s="44">
        <v>0</v>
      </c>
      <c r="K96" s="44">
        <v>0</v>
      </c>
      <c r="L96" s="25">
        <f t="shared" si="9"/>
        <v>1804.2</v>
      </c>
    </row>
    <row r="97" spans="1:12" s="50" customFormat="1" ht="16.5" customHeight="1" x14ac:dyDescent="0.3">
      <c r="A97" s="53">
        <v>35</v>
      </c>
      <c r="B97" s="42" t="s">
        <v>139</v>
      </c>
      <c r="C97" s="24" t="s">
        <v>134</v>
      </c>
      <c r="D97" s="43" t="s">
        <v>181</v>
      </c>
      <c r="E97" s="43" t="s">
        <v>156</v>
      </c>
      <c r="F97" s="44">
        <v>2962.37</v>
      </c>
      <c r="G97" s="44">
        <f t="shared" si="7"/>
        <v>143.082471</v>
      </c>
      <c r="H97" s="45">
        <v>0</v>
      </c>
      <c r="I97" s="46">
        <f t="shared" si="8"/>
        <v>207.36590000000001</v>
      </c>
      <c r="J97" s="44">
        <v>0</v>
      </c>
      <c r="K97" s="44">
        <v>250</v>
      </c>
      <c r="L97" s="25">
        <f t="shared" si="9"/>
        <v>2861.9216289999995</v>
      </c>
    </row>
    <row r="98" spans="1:12" s="50" customFormat="1" ht="16.5" customHeight="1" x14ac:dyDescent="0.3">
      <c r="A98" s="53">
        <v>36</v>
      </c>
      <c r="B98" s="42" t="s">
        <v>139</v>
      </c>
      <c r="C98" s="24" t="s">
        <v>134</v>
      </c>
      <c r="D98" s="43" t="s">
        <v>129</v>
      </c>
      <c r="E98" s="43" t="s">
        <v>357</v>
      </c>
      <c r="F98" s="44">
        <v>1706.13</v>
      </c>
      <c r="G98" s="44">
        <f t="shared" si="7"/>
        <v>82.406079000000005</v>
      </c>
      <c r="H98" s="45">
        <v>0</v>
      </c>
      <c r="I98" s="46">
        <f t="shared" si="8"/>
        <v>119.42910000000002</v>
      </c>
      <c r="J98" s="44">
        <v>0</v>
      </c>
      <c r="K98" s="44">
        <v>0</v>
      </c>
      <c r="L98" s="25">
        <f t="shared" si="9"/>
        <v>1504.294821</v>
      </c>
    </row>
    <row r="99" spans="1:12" s="50" customFormat="1" ht="16.5" customHeight="1" x14ac:dyDescent="0.3">
      <c r="A99" s="53">
        <v>37</v>
      </c>
      <c r="B99" s="42" t="s">
        <v>139</v>
      </c>
      <c r="C99" s="24" t="s">
        <v>134</v>
      </c>
      <c r="D99" s="43" t="s">
        <v>249</v>
      </c>
      <c r="E99" s="43" t="s">
        <v>248</v>
      </c>
      <c r="F99" s="44">
        <v>3314.5</v>
      </c>
      <c r="G99" s="44">
        <f t="shared" si="7"/>
        <v>160.09035</v>
      </c>
      <c r="H99" s="45">
        <v>0</v>
      </c>
      <c r="I99" s="46">
        <f t="shared" si="8"/>
        <v>232.01500000000001</v>
      </c>
      <c r="J99" s="44">
        <v>0</v>
      </c>
      <c r="K99" s="44">
        <v>250</v>
      </c>
      <c r="L99" s="25">
        <f t="shared" si="9"/>
        <v>3172.3946500000002</v>
      </c>
    </row>
    <row r="100" spans="1:12" s="50" customFormat="1" ht="16.5" customHeight="1" x14ac:dyDescent="0.3">
      <c r="A100" s="53">
        <v>38</v>
      </c>
      <c r="B100" s="42" t="s">
        <v>139</v>
      </c>
      <c r="C100" s="24" t="s">
        <v>134</v>
      </c>
      <c r="D100" s="43" t="s">
        <v>299</v>
      </c>
      <c r="E100" s="43" t="s">
        <v>352</v>
      </c>
      <c r="F100" s="44">
        <v>2962.37</v>
      </c>
      <c r="G100" s="44">
        <f>F100*4.83%</f>
        <v>143.082471</v>
      </c>
      <c r="H100" s="45">
        <v>0</v>
      </c>
      <c r="I100" s="46">
        <f>F100*7%</f>
        <v>207.36590000000001</v>
      </c>
      <c r="J100" s="44">
        <v>0</v>
      </c>
      <c r="K100" s="44">
        <v>250</v>
      </c>
      <c r="L100" s="25">
        <f t="shared" si="9"/>
        <v>2861.9216289999995</v>
      </c>
    </row>
    <row r="101" spans="1:12" s="50" customFormat="1" ht="16.5" customHeight="1" x14ac:dyDescent="0.3">
      <c r="A101" s="53">
        <v>39</v>
      </c>
      <c r="B101" s="42" t="s">
        <v>139</v>
      </c>
      <c r="C101" s="24" t="s">
        <v>134</v>
      </c>
      <c r="D101" s="43" t="s">
        <v>301</v>
      </c>
      <c r="E101" s="43" t="s">
        <v>300</v>
      </c>
      <c r="F101" s="44">
        <v>3235</v>
      </c>
      <c r="G101" s="44">
        <f>F101*4.83%</f>
        <v>156.25050000000002</v>
      </c>
      <c r="H101" s="45">
        <v>0</v>
      </c>
      <c r="I101" s="46">
        <f>F101*7%</f>
        <v>226.45000000000002</v>
      </c>
      <c r="J101" s="44">
        <v>0</v>
      </c>
      <c r="K101" s="44">
        <v>250</v>
      </c>
      <c r="L101" s="25">
        <f t="shared" si="9"/>
        <v>3102.2995000000001</v>
      </c>
    </row>
    <row r="102" spans="1:12" s="50" customFormat="1" ht="16.5" customHeight="1" x14ac:dyDescent="0.3">
      <c r="A102" s="53">
        <v>40</v>
      </c>
      <c r="B102" s="42" t="s">
        <v>139</v>
      </c>
      <c r="C102" s="24" t="s">
        <v>134</v>
      </c>
      <c r="D102" s="52" t="s">
        <v>309</v>
      </c>
      <c r="E102" s="43" t="s">
        <v>359</v>
      </c>
      <c r="F102" s="44">
        <v>2046.35</v>
      </c>
      <c r="G102" s="44">
        <f t="shared" si="7"/>
        <v>98.838705000000004</v>
      </c>
      <c r="H102" s="45">
        <v>0</v>
      </c>
      <c r="I102" s="46">
        <f t="shared" si="8"/>
        <v>143.24450000000002</v>
      </c>
      <c r="J102" s="44">
        <v>0</v>
      </c>
      <c r="K102" s="44">
        <v>0</v>
      </c>
      <c r="L102" s="25">
        <f t="shared" si="9"/>
        <v>1804.2667949999998</v>
      </c>
    </row>
    <row r="103" spans="1:12" s="50" customFormat="1" ht="16.5" customHeight="1" x14ac:dyDescent="0.3">
      <c r="A103" s="53">
        <v>41</v>
      </c>
      <c r="B103" s="42" t="s">
        <v>186</v>
      </c>
      <c r="C103" s="24" t="s">
        <v>134</v>
      </c>
      <c r="D103" s="43" t="s">
        <v>29</v>
      </c>
      <c r="E103" s="43" t="s">
        <v>81</v>
      </c>
      <c r="F103" s="44">
        <v>4275.32</v>
      </c>
      <c r="G103" s="44">
        <f t="shared" si="7"/>
        <v>206.49795599999999</v>
      </c>
      <c r="H103" s="45">
        <v>0</v>
      </c>
      <c r="I103" s="46">
        <f t="shared" si="8"/>
        <v>299.2724</v>
      </c>
      <c r="J103" s="44">
        <v>15.94</v>
      </c>
      <c r="K103" s="44">
        <v>250</v>
      </c>
      <c r="L103" s="25">
        <f t="shared" si="9"/>
        <v>4003.6096439999997</v>
      </c>
    </row>
    <row r="104" spans="1:12" s="50" customFormat="1" ht="16.5" customHeight="1" x14ac:dyDescent="0.3">
      <c r="A104" s="53">
        <v>42</v>
      </c>
      <c r="B104" s="42" t="s">
        <v>186</v>
      </c>
      <c r="C104" s="24" t="s">
        <v>134</v>
      </c>
      <c r="D104" s="43" t="s">
        <v>122</v>
      </c>
      <c r="E104" s="43" t="s">
        <v>123</v>
      </c>
      <c r="F104" s="44">
        <v>1785</v>
      </c>
      <c r="G104" s="44">
        <f t="shared" si="7"/>
        <v>86.215500000000006</v>
      </c>
      <c r="H104" s="45">
        <v>0</v>
      </c>
      <c r="I104" s="46">
        <f t="shared" si="8"/>
        <v>124.95000000000002</v>
      </c>
      <c r="J104" s="44">
        <v>0</v>
      </c>
      <c r="K104" s="44">
        <v>0</v>
      </c>
      <c r="L104" s="25">
        <f t="shared" si="9"/>
        <v>1573.8344999999999</v>
      </c>
    </row>
    <row r="105" spans="1:12" s="50" customFormat="1" ht="16.5" customHeight="1" x14ac:dyDescent="0.3">
      <c r="A105" s="53">
        <v>43</v>
      </c>
      <c r="B105" s="42" t="s">
        <v>186</v>
      </c>
      <c r="C105" s="24" t="s">
        <v>134</v>
      </c>
      <c r="D105" s="43" t="s">
        <v>32</v>
      </c>
      <c r="E105" s="43" t="s">
        <v>35</v>
      </c>
      <c r="F105" s="44">
        <v>2611.13</v>
      </c>
      <c r="G105" s="44">
        <f t="shared" si="7"/>
        <v>126.11757900000001</v>
      </c>
      <c r="H105" s="45">
        <v>0</v>
      </c>
      <c r="I105" s="46">
        <f t="shared" si="8"/>
        <v>182.77910000000003</v>
      </c>
      <c r="J105" s="44">
        <v>0</v>
      </c>
      <c r="K105" s="44">
        <v>0</v>
      </c>
      <c r="L105" s="25">
        <f t="shared" si="9"/>
        <v>2302.2333209999997</v>
      </c>
    </row>
    <row r="106" spans="1:12" s="50" customFormat="1" ht="16.5" customHeight="1" x14ac:dyDescent="0.3">
      <c r="A106" s="53">
        <v>44</v>
      </c>
      <c r="B106" s="42" t="s">
        <v>186</v>
      </c>
      <c r="C106" s="24" t="s">
        <v>134</v>
      </c>
      <c r="D106" s="43" t="s">
        <v>178</v>
      </c>
      <c r="E106" s="43" t="s">
        <v>242</v>
      </c>
      <c r="F106" s="44">
        <v>3119.57</v>
      </c>
      <c r="G106" s="44">
        <f t="shared" si="7"/>
        <v>150.67523100000003</v>
      </c>
      <c r="H106" s="45">
        <v>0</v>
      </c>
      <c r="I106" s="46">
        <f t="shared" si="8"/>
        <v>218.36990000000003</v>
      </c>
      <c r="J106" s="44">
        <v>0</v>
      </c>
      <c r="K106" s="44">
        <v>250</v>
      </c>
      <c r="L106" s="25">
        <f t="shared" si="9"/>
        <v>3000.5248689999999</v>
      </c>
    </row>
    <row r="107" spans="1:12" s="50" customFormat="1" ht="16.5" customHeight="1" x14ac:dyDescent="0.3">
      <c r="A107" s="53">
        <v>45</v>
      </c>
      <c r="B107" s="42" t="s">
        <v>186</v>
      </c>
      <c r="C107" s="24" t="s">
        <v>134</v>
      </c>
      <c r="D107" s="43" t="s">
        <v>43</v>
      </c>
      <c r="E107" s="43" t="s">
        <v>345</v>
      </c>
      <c r="F107" s="44">
        <v>2962.37</v>
      </c>
      <c r="G107" s="44">
        <f t="shared" si="7"/>
        <v>143.082471</v>
      </c>
      <c r="H107" s="45">
        <v>0</v>
      </c>
      <c r="I107" s="46">
        <f t="shared" si="8"/>
        <v>207.36590000000001</v>
      </c>
      <c r="J107" s="44">
        <v>0</v>
      </c>
      <c r="K107" s="44">
        <v>250</v>
      </c>
      <c r="L107" s="25">
        <f t="shared" si="9"/>
        <v>2861.9216289999995</v>
      </c>
    </row>
    <row r="108" spans="1:12" s="50" customFormat="1" ht="16.5" customHeight="1" x14ac:dyDescent="0.3">
      <c r="A108" s="53">
        <v>46</v>
      </c>
      <c r="B108" s="42" t="s">
        <v>186</v>
      </c>
      <c r="C108" s="24" t="s">
        <v>134</v>
      </c>
      <c r="D108" s="43" t="s">
        <v>167</v>
      </c>
      <c r="E108" s="43" t="s">
        <v>273</v>
      </c>
      <c r="F108" s="44">
        <v>2046.35</v>
      </c>
      <c r="G108" s="44">
        <f t="shared" si="7"/>
        <v>98.838705000000004</v>
      </c>
      <c r="H108" s="45">
        <v>0</v>
      </c>
      <c r="I108" s="46">
        <f t="shared" si="8"/>
        <v>143.24450000000002</v>
      </c>
      <c r="J108" s="44">
        <v>0</v>
      </c>
      <c r="K108" s="44">
        <v>0</v>
      </c>
      <c r="L108" s="25">
        <f t="shared" si="9"/>
        <v>1804.2667949999998</v>
      </c>
    </row>
    <row r="109" spans="1:12" s="50" customFormat="1" ht="16.5" customHeight="1" x14ac:dyDescent="0.3">
      <c r="A109" s="53">
        <v>47</v>
      </c>
      <c r="B109" s="42" t="s">
        <v>186</v>
      </c>
      <c r="C109" s="24" t="s">
        <v>134</v>
      </c>
      <c r="D109" s="43" t="s">
        <v>257</v>
      </c>
      <c r="E109" s="43" t="s">
        <v>284</v>
      </c>
      <c r="F109" s="55">
        <v>2742.37</v>
      </c>
      <c r="G109" s="44">
        <f t="shared" si="7"/>
        <v>132.45647099999999</v>
      </c>
      <c r="H109" s="45">
        <v>0</v>
      </c>
      <c r="I109" s="46">
        <f t="shared" si="8"/>
        <v>191.9659</v>
      </c>
      <c r="J109" s="44">
        <v>0</v>
      </c>
      <c r="K109" s="25">
        <v>250</v>
      </c>
      <c r="L109" s="25">
        <f t="shared" si="9"/>
        <v>2667.9476289999998</v>
      </c>
    </row>
    <row r="110" spans="1:12" s="50" customFormat="1" ht="16.5" customHeight="1" x14ac:dyDescent="0.3">
      <c r="A110" s="53">
        <v>48</v>
      </c>
      <c r="B110" s="42" t="s">
        <v>186</v>
      </c>
      <c r="C110" s="24" t="s">
        <v>134</v>
      </c>
      <c r="D110" s="43" t="s">
        <v>291</v>
      </c>
      <c r="E110" s="43" t="s">
        <v>153</v>
      </c>
      <c r="F110" s="55">
        <v>2742.37</v>
      </c>
      <c r="G110" s="44">
        <f t="shared" ref="G110:G117" si="10">F110*4.83%</f>
        <v>132.45647099999999</v>
      </c>
      <c r="H110" s="45">
        <v>0</v>
      </c>
      <c r="I110" s="46">
        <f t="shared" ref="I110:I117" si="11">F110*7%</f>
        <v>191.9659</v>
      </c>
      <c r="J110" s="44">
        <v>0</v>
      </c>
      <c r="K110" s="25">
        <v>250</v>
      </c>
      <c r="L110" s="25">
        <f t="shared" si="9"/>
        <v>2667.9476289999998</v>
      </c>
    </row>
    <row r="111" spans="1:12" s="50" customFormat="1" ht="16.5" customHeight="1" x14ac:dyDescent="0.3">
      <c r="A111" s="53">
        <v>49</v>
      </c>
      <c r="B111" s="42" t="s">
        <v>186</v>
      </c>
      <c r="C111" s="24" t="s">
        <v>134</v>
      </c>
      <c r="D111" s="43" t="s">
        <v>406</v>
      </c>
      <c r="E111" s="43" t="s">
        <v>407</v>
      </c>
      <c r="F111" s="44">
        <v>2100</v>
      </c>
      <c r="G111" s="44">
        <f t="shared" si="10"/>
        <v>101.43</v>
      </c>
      <c r="H111" s="45">
        <v>0</v>
      </c>
      <c r="I111" s="46">
        <f t="shared" si="11"/>
        <v>147</v>
      </c>
      <c r="J111" s="44">
        <v>0</v>
      </c>
      <c r="K111" s="44">
        <v>0</v>
      </c>
      <c r="L111" s="25">
        <f>F111-G111-H111-I111</f>
        <v>1851.57</v>
      </c>
    </row>
    <row r="112" spans="1:12" s="50" customFormat="1" ht="16.5" customHeight="1" x14ac:dyDescent="0.3">
      <c r="A112" s="53">
        <v>50</v>
      </c>
      <c r="B112" s="42" t="s">
        <v>186</v>
      </c>
      <c r="C112" s="24" t="s">
        <v>134</v>
      </c>
      <c r="D112" s="43" t="s">
        <v>405</v>
      </c>
      <c r="E112" s="43" t="s">
        <v>443</v>
      </c>
      <c r="F112" s="44">
        <v>2962.37</v>
      </c>
      <c r="G112" s="44">
        <f t="shared" si="10"/>
        <v>143.082471</v>
      </c>
      <c r="H112" s="45">
        <v>0</v>
      </c>
      <c r="I112" s="46">
        <f t="shared" si="11"/>
        <v>207.36590000000001</v>
      </c>
      <c r="J112" s="44">
        <v>0</v>
      </c>
      <c r="K112" s="44">
        <v>250</v>
      </c>
      <c r="L112" s="25">
        <f>F112-G112-I112+K112</f>
        <v>2861.9216289999995</v>
      </c>
    </row>
    <row r="113" spans="1:12" s="50" customFormat="1" ht="16.5" customHeight="1" x14ac:dyDescent="0.3">
      <c r="A113" s="53">
        <v>51</v>
      </c>
      <c r="B113" s="42" t="s">
        <v>186</v>
      </c>
      <c r="C113" s="24" t="s">
        <v>134</v>
      </c>
      <c r="D113" s="43" t="s">
        <v>413</v>
      </c>
      <c r="E113" s="43" t="s">
        <v>414</v>
      </c>
      <c r="F113" s="44">
        <v>2100</v>
      </c>
      <c r="G113" s="44">
        <f t="shared" si="10"/>
        <v>101.43</v>
      </c>
      <c r="H113" s="45">
        <v>0</v>
      </c>
      <c r="I113" s="46">
        <f t="shared" si="11"/>
        <v>147</v>
      </c>
      <c r="J113" s="44">
        <v>0</v>
      </c>
      <c r="K113" s="44">
        <v>0</v>
      </c>
      <c r="L113" s="25">
        <f>F113-G113-H113-I113</f>
        <v>1851.57</v>
      </c>
    </row>
    <row r="114" spans="1:12" s="50" customFormat="1" ht="16.5" customHeight="1" x14ac:dyDescent="0.3">
      <c r="A114" s="53">
        <v>52</v>
      </c>
      <c r="B114" s="42" t="s">
        <v>186</v>
      </c>
      <c r="C114" s="24" t="s">
        <v>134</v>
      </c>
      <c r="D114" s="43" t="s">
        <v>415</v>
      </c>
      <c r="E114" s="43" t="s">
        <v>275</v>
      </c>
      <c r="F114" s="44">
        <v>3119.57</v>
      </c>
      <c r="G114" s="44">
        <f t="shared" si="10"/>
        <v>150.67523100000003</v>
      </c>
      <c r="H114" s="45">
        <v>0</v>
      </c>
      <c r="I114" s="46">
        <f t="shared" si="11"/>
        <v>218.36990000000003</v>
      </c>
      <c r="J114" s="44">
        <v>0</v>
      </c>
      <c r="K114" s="44">
        <v>250</v>
      </c>
      <c r="L114" s="25">
        <f>F114-G114-H114-I114-J114+K114</f>
        <v>3000.5248689999999</v>
      </c>
    </row>
    <row r="115" spans="1:12" s="50" customFormat="1" ht="17.25" customHeight="1" x14ac:dyDescent="0.3">
      <c r="A115" s="53">
        <v>53</v>
      </c>
      <c r="B115" s="42" t="s">
        <v>186</v>
      </c>
      <c r="C115" s="24" t="s">
        <v>134</v>
      </c>
      <c r="D115" s="52" t="s">
        <v>416</v>
      </c>
      <c r="E115" s="43" t="s">
        <v>156</v>
      </c>
      <c r="F115" s="55">
        <v>2742.37</v>
      </c>
      <c r="G115" s="44">
        <f t="shared" si="10"/>
        <v>132.45647099999999</v>
      </c>
      <c r="H115" s="45"/>
      <c r="I115" s="46">
        <f t="shared" si="11"/>
        <v>191.9659</v>
      </c>
      <c r="J115" s="44"/>
      <c r="K115" s="25">
        <v>250</v>
      </c>
      <c r="L115" s="25">
        <f>F115-G115-H115-I115-J115+K115</f>
        <v>2667.9476289999998</v>
      </c>
    </row>
    <row r="116" spans="1:12" s="50" customFormat="1" ht="16.5" customHeight="1" x14ac:dyDescent="0.3">
      <c r="A116" s="53">
        <v>54</v>
      </c>
      <c r="B116" s="42" t="s">
        <v>139</v>
      </c>
      <c r="C116" s="24" t="s">
        <v>134</v>
      </c>
      <c r="D116" s="52" t="s">
        <v>454</v>
      </c>
      <c r="E116" s="43" t="s">
        <v>455</v>
      </c>
      <c r="F116" s="55">
        <v>2312</v>
      </c>
      <c r="G116" s="44">
        <f t="shared" si="10"/>
        <v>111.6696</v>
      </c>
      <c r="H116" s="45">
        <v>0</v>
      </c>
      <c r="I116" s="46">
        <f t="shared" si="11"/>
        <v>161.84</v>
      </c>
      <c r="J116" s="44">
        <v>0</v>
      </c>
      <c r="K116" s="25">
        <v>0</v>
      </c>
      <c r="L116" s="25">
        <f>F116-G116-H116-I116-J116-K116</f>
        <v>2038.4903999999999</v>
      </c>
    </row>
    <row r="117" spans="1:12" s="50" customFormat="1" ht="16.5" customHeight="1" x14ac:dyDescent="0.3">
      <c r="A117" s="53">
        <v>55</v>
      </c>
      <c r="B117" s="42" t="s">
        <v>186</v>
      </c>
      <c r="C117" s="24" t="s">
        <v>134</v>
      </c>
      <c r="D117" s="52" t="s">
        <v>440</v>
      </c>
      <c r="E117" s="43" t="s">
        <v>441</v>
      </c>
      <c r="F117" s="55">
        <v>3000</v>
      </c>
      <c r="G117" s="44">
        <f t="shared" si="10"/>
        <v>144.9</v>
      </c>
      <c r="H117" s="45"/>
      <c r="I117" s="46">
        <f t="shared" si="11"/>
        <v>210.00000000000003</v>
      </c>
      <c r="J117" s="44"/>
      <c r="K117" s="25">
        <v>250</v>
      </c>
      <c r="L117" s="25">
        <f>F117-G117-I117+K117</f>
        <v>2895.1</v>
      </c>
    </row>
    <row r="118" spans="1:12" s="50" customFormat="1" ht="16.5" customHeight="1" x14ac:dyDescent="0.3">
      <c r="A118" s="53">
        <v>56</v>
      </c>
      <c r="B118" s="42" t="s">
        <v>139</v>
      </c>
      <c r="C118" s="24" t="s">
        <v>134</v>
      </c>
      <c r="D118" s="43" t="s">
        <v>240</v>
      </c>
      <c r="E118" s="52" t="s">
        <v>471</v>
      </c>
      <c r="F118" s="44">
        <v>3119.57</v>
      </c>
      <c r="G118" s="44">
        <f>F118*4.83%</f>
        <v>150.67523100000003</v>
      </c>
      <c r="H118" s="45">
        <v>0</v>
      </c>
      <c r="I118" s="46">
        <f>F118*7%</f>
        <v>218.36990000000003</v>
      </c>
      <c r="J118" s="44">
        <v>0</v>
      </c>
      <c r="K118" s="44">
        <v>250</v>
      </c>
      <c r="L118" s="25">
        <f>F118-G118-H118-I118-J118+K118</f>
        <v>3000.5248689999999</v>
      </c>
    </row>
    <row r="119" spans="1:12" s="50" customFormat="1" ht="16.5" customHeight="1" x14ac:dyDescent="0.3">
      <c r="A119" s="53">
        <v>57</v>
      </c>
      <c r="B119" s="42" t="s">
        <v>212</v>
      </c>
      <c r="C119" s="24" t="s">
        <v>134</v>
      </c>
      <c r="D119" s="43" t="s">
        <v>235</v>
      </c>
      <c r="E119" s="43" t="s">
        <v>236</v>
      </c>
      <c r="F119" s="44">
        <v>2046.35</v>
      </c>
      <c r="G119" s="44">
        <f t="shared" si="7"/>
        <v>98.838705000000004</v>
      </c>
      <c r="H119" s="45">
        <v>0</v>
      </c>
      <c r="I119" s="46">
        <f t="shared" si="8"/>
        <v>143.24450000000002</v>
      </c>
      <c r="J119" s="44">
        <v>0</v>
      </c>
      <c r="K119" s="44">
        <v>0</v>
      </c>
      <c r="L119" s="25">
        <f>F119-G119-I119</f>
        <v>1804.2667949999998</v>
      </c>
    </row>
    <row r="120" spans="1:12" s="50" customFormat="1" ht="16.5" customHeight="1" x14ac:dyDescent="0.3">
      <c r="A120" s="53">
        <v>58</v>
      </c>
      <c r="B120" s="42" t="s">
        <v>212</v>
      </c>
      <c r="C120" s="24" t="s">
        <v>134</v>
      </c>
      <c r="D120" s="43" t="s">
        <v>126</v>
      </c>
      <c r="E120" s="43" t="s">
        <v>228</v>
      </c>
      <c r="F120" s="44">
        <v>2046.35</v>
      </c>
      <c r="G120" s="44">
        <f t="shared" si="7"/>
        <v>98.838705000000004</v>
      </c>
      <c r="H120" s="45">
        <v>0</v>
      </c>
      <c r="I120" s="46">
        <f t="shared" si="8"/>
        <v>143.24450000000002</v>
      </c>
      <c r="J120" s="44">
        <v>0</v>
      </c>
      <c r="K120" s="44">
        <v>0</v>
      </c>
      <c r="L120" s="25">
        <f t="shared" ref="L120:L129" si="12">F120-G120-H120-I120-J120+K120</f>
        <v>1804.2667949999998</v>
      </c>
    </row>
    <row r="121" spans="1:12" s="50" customFormat="1" x14ac:dyDescent="0.3">
      <c r="A121" s="53">
        <v>59</v>
      </c>
      <c r="B121" s="42" t="s">
        <v>212</v>
      </c>
      <c r="C121" s="24" t="s">
        <v>134</v>
      </c>
      <c r="D121" s="52" t="s">
        <v>46</v>
      </c>
      <c r="E121" s="52" t="s">
        <v>250</v>
      </c>
      <c r="F121" s="44">
        <v>1136</v>
      </c>
      <c r="G121" s="44">
        <f t="shared" si="7"/>
        <v>54.8688</v>
      </c>
      <c r="H121" s="45">
        <v>0</v>
      </c>
      <c r="I121" s="46">
        <f t="shared" si="8"/>
        <v>79.52000000000001</v>
      </c>
      <c r="J121" s="44">
        <v>0</v>
      </c>
      <c r="K121" s="44">
        <v>0</v>
      </c>
      <c r="L121" s="25">
        <f t="shared" si="12"/>
        <v>1001.6112000000001</v>
      </c>
    </row>
    <row r="122" spans="1:12" s="50" customFormat="1" ht="16.5" customHeight="1" x14ac:dyDescent="0.3">
      <c r="A122" s="53">
        <v>60</v>
      </c>
      <c r="B122" s="42" t="s">
        <v>212</v>
      </c>
      <c r="C122" s="24" t="s">
        <v>134</v>
      </c>
      <c r="D122" s="43" t="s">
        <v>105</v>
      </c>
      <c r="E122" s="43" t="s">
        <v>154</v>
      </c>
      <c r="F122" s="44">
        <v>2046.35</v>
      </c>
      <c r="G122" s="44">
        <f t="shared" si="7"/>
        <v>98.838705000000004</v>
      </c>
      <c r="H122" s="45">
        <v>0</v>
      </c>
      <c r="I122" s="46">
        <f t="shared" si="8"/>
        <v>143.24450000000002</v>
      </c>
      <c r="J122" s="44">
        <v>0</v>
      </c>
      <c r="K122" s="44">
        <v>0</v>
      </c>
      <c r="L122" s="25">
        <f>F122-G122-H122-I122-J122+K122</f>
        <v>1804.2667949999998</v>
      </c>
    </row>
    <row r="123" spans="1:12" s="50" customFormat="1" ht="16.5" customHeight="1" x14ac:dyDescent="0.3">
      <c r="A123" s="53">
        <v>61</v>
      </c>
      <c r="B123" s="42" t="s">
        <v>212</v>
      </c>
      <c r="C123" s="24" t="s">
        <v>134</v>
      </c>
      <c r="D123" s="52" t="s">
        <v>172</v>
      </c>
      <c r="E123" s="43" t="s">
        <v>343</v>
      </c>
      <c r="F123" s="44">
        <v>1706.13</v>
      </c>
      <c r="G123" s="44">
        <f t="shared" si="7"/>
        <v>82.406079000000005</v>
      </c>
      <c r="H123" s="45">
        <v>0</v>
      </c>
      <c r="I123" s="46">
        <f t="shared" si="8"/>
        <v>119.42910000000002</v>
      </c>
      <c r="J123" s="44">
        <v>0</v>
      </c>
      <c r="K123" s="44">
        <v>0</v>
      </c>
      <c r="L123" s="25">
        <f t="shared" si="12"/>
        <v>1504.294821</v>
      </c>
    </row>
    <row r="124" spans="1:12" s="50" customFormat="1" ht="16.5" customHeight="1" x14ac:dyDescent="0.3">
      <c r="A124" s="53">
        <v>62</v>
      </c>
      <c r="B124" s="42" t="s">
        <v>212</v>
      </c>
      <c r="C124" s="24" t="s">
        <v>134</v>
      </c>
      <c r="D124" s="43" t="s">
        <v>36</v>
      </c>
      <c r="E124" s="43" t="s">
        <v>243</v>
      </c>
      <c r="F124" s="44">
        <v>2046.35</v>
      </c>
      <c r="G124" s="44">
        <f t="shared" si="7"/>
        <v>98.838705000000004</v>
      </c>
      <c r="H124" s="45">
        <v>0</v>
      </c>
      <c r="I124" s="46">
        <f t="shared" si="8"/>
        <v>143.24450000000002</v>
      </c>
      <c r="J124" s="44">
        <v>0</v>
      </c>
      <c r="K124" s="44">
        <v>0</v>
      </c>
      <c r="L124" s="25">
        <f t="shared" si="12"/>
        <v>1804.2667949999998</v>
      </c>
    </row>
    <row r="125" spans="1:12" s="50" customFormat="1" ht="16.5" customHeight="1" x14ac:dyDescent="0.3">
      <c r="A125" s="53">
        <v>63</v>
      </c>
      <c r="B125" s="42" t="s">
        <v>212</v>
      </c>
      <c r="C125" s="24" t="s">
        <v>134</v>
      </c>
      <c r="D125" s="43" t="s">
        <v>37</v>
      </c>
      <c r="E125" s="43" t="s">
        <v>192</v>
      </c>
      <c r="F125" s="44">
        <v>2046.35</v>
      </c>
      <c r="G125" s="44">
        <f t="shared" ref="G125:G189" si="13">F125*4.83%</f>
        <v>98.838705000000004</v>
      </c>
      <c r="H125" s="45">
        <v>0</v>
      </c>
      <c r="I125" s="46">
        <f t="shared" ref="I125:I189" si="14">F125*7%</f>
        <v>143.24450000000002</v>
      </c>
      <c r="J125" s="44">
        <v>0</v>
      </c>
      <c r="K125" s="44">
        <v>0</v>
      </c>
      <c r="L125" s="25">
        <f t="shared" si="12"/>
        <v>1804.2667949999998</v>
      </c>
    </row>
    <row r="126" spans="1:12" s="50" customFormat="1" ht="16.5" customHeight="1" x14ac:dyDescent="0.3">
      <c r="A126" s="53">
        <v>64</v>
      </c>
      <c r="B126" s="42" t="s">
        <v>212</v>
      </c>
      <c r="C126" s="24" t="s">
        <v>134</v>
      </c>
      <c r="D126" s="43" t="s">
        <v>40</v>
      </c>
      <c r="E126" s="43" t="s">
        <v>41</v>
      </c>
      <c r="F126" s="44">
        <v>2046.35</v>
      </c>
      <c r="G126" s="44">
        <f t="shared" si="13"/>
        <v>98.838705000000004</v>
      </c>
      <c r="H126" s="45">
        <v>0</v>
      </c>
      <c r="I126" s="46">
        <f t="shared" si="14"/>
        <v>143.24450000000002</v>
      </c>
      <c r="J126" s="44">
        <v>0</v>
      </c>
      <c r="K126" s="44">
        <v>0</v>
      </c>
      <c r="L126" s="25">
        <f t="shared" si="12"/>
        <v>1804.2667949999998</v>
      </c>
    </row>
    <row r="127" spans="1:12" s="50" customFormat="1" ht="16.5" customHeight="1" x14ac:dyDescent="0.3">
      <c r="A127" s="53">
        <v>65</v>
      </c>
      <c r="B127" s="42" t="s">
        <v>212</v>
      </c>
      <c r="C127" s="24" t="s">
        <v>134</v>
      </c>
      <c r="D127" s="43" t="s">
        <v>47</v>
      </c>
      <c r="E127" s="43" t="s">
        <v>193</v>
      </c>
      <c r="F127" s="44">
        <v>1136</v>
      </c>
      <c r="G127" s="44">
        <f t="shared" si="13"/>
        <v>54.8688</v>
      </c>
      <c r="H127" s="45">
        <v>0</v>
      </c>
      <c r="I127" s="46">
        <f t="shared" si="14"/>
        <v>79.52000000000001</v>
      </c>
      <c r="J127" s="44">
        <v>0</v>
      </c>
      <c r="K127" s="44">
        <v>0</v>
      </c>
      <c r="L127" s="25">
        <f t="shared" si="12"/>
        <v>1001.6112000000001</v>
      </c>
    </row>
    <row r="128" spans="1:12" s="50" customFormat="1" ht="16.5" customHeight="1" x14ac:dyDescent="0.3">
      <c r="A128" s="53">
        <v>66</v>
      </c>
      <c r="B128" s="42" t="s">
        <v>212</v>
      </c>
      <c r="C128" s="24" t="s">
        <v>134</v>
      </c>
      <c r="D128" s="43" t="s">
        <v>449</v>
      </c>
      <c r="E128" s="43" t="s">
        <v>290</v>
      </c>
      <c r="F128" s="44">
        <v>2046.35</v>
      </c>
      <c r="G128" s="44">
        <f t="shared" si="13"/>
        <v>98.838705000000004</v>
      </c>
      <c r="H128" s="45">
        <v>0</v>
      </c>
      <c r="I128" s="46">
        <f t="shared" si="14"/>
        <v>143.24450000000002</v>
      </c>
      <c r="J128" s="44">
        <v>0</v>
      </c>
      <c r="K128" s="44">
        <v>0</v>
      </c>
      <c r="L128" s="25">
        <f>F128-G128-H128-I128-J128+K128</f>
        <v>1804.2667949999998</v>
      </c>
    </row>
    <row r="129" spans="1:12" s="50" customFormat="1" ht="16.5" customHeight="1" x14ac:dyDescent="0.3">
      <c r="A129" s="53">
        <v>67</v>
      </c>
      <c r="B129" s="42" t="s">
        <v>212</v>
      </c>
      <c r="C129" s="24" t="s">
        <v>134</v>
      </c>
      <c r="D129" s="43" t="s">
        <v>285</v>
      </c>
      <c r="E129" s="43" t="s">
        <v>312</v>
      </c>
      <c r="F129" s="44">
        <v>2046.35</v>
      </c>
      <c r="G129" s="44">
        <f t="shared" si="13"/>
        <v>98.838705000000004</v>
      </c>
      <c r="H129" s="45">
        <v>0</v>
      </c>
      <c r="I129" s="46">
        <f t="shared" si="14"/>
        <v>143.24450000000002</v>
      </c>
      <c r="J129" s="44">
        <v>0</v>
      </c>
      <c r="K129" s="44">
        <v>0</v>
      </c>
      <c r="L129" s="25">
        <f t="shared" si="12"/>
        <v>1804.2667949999998</v>
      </c>
    </row>
    <row r="130" spans="1:12" s="50" customFormat="1" ht="16.5" customHeight="1" x14ac:dyDescent="0.3">
      <c r="A130" s="53">
        <v>68</v>
      </c>
      <c r="B130" s="42" t="s">
        <v>212</v>
      </c>
      <c r="C130" s="24" t="s">
        <v>134</v>
      </c>
      <c r="D130" s="43" t="s">
        <v>222</v>
      </c>
      <c r="E130" s="43" t="s">
        <v>464</v>
      </c>
      <c r="F130" s="44">
        <v>2312</v>
      </c>
      <c r="G130" s="44">
        <f t="shared" ref="G130:G134" si="15">F130*4.83%</f>
        <v>111.6696</v>
      </c>
      <c r="H130" s="45">
        <v>0</v>
      </c>
      <c r="I130" s="46">
        <f t="shared" ref="I130:I132" si="16">F130*7%</f>
        <v>161.84</v>
      </c>
      <c r="J130" s="44">
        <v>0</v>
      </c>
      <c r="K130" s="44">
        <v>0</v>
      </c>
      <c r="L130" s="25">
        <f>F130-G130-H130-I130-J130+K130</f>
        <v>2038.4903999999999</v>
      </c>
    </row>
    <row r="131" spans="1:12" s="50" customFormat="1" ht="16.5" customHeight="1" x14ac:dyDescent="0.3">
      <c r="A131" s="53">
        <v>69</v>
      </c>
      <c r="B131" s="42" t="s">
        <v>212</v>
      </c>
      <c r="C131" s="24" t="s">
        <v>134</v>
      </c>
      <c r="D131" s="43" t="s">
        <v>124</v>
      </c>
      <c r="E131" s="43" t="s">
        <v>450</v>
      </c>
      <c r="F131" s="44">
        <v>2046.35</v>
      </c>
      <c r="G131" s="44">
        <f t="shared" si="15"/>
        <v>98.838705000000004</v>
      </c>
      <c r="H131" s="45">
        <v>0</v>
      </c>
      <c r="I131" s="46">
        <f t="shared" si="16"/>
        <v>143.24450000000002</v>
      </c>
      <c r="J131" s="44">
        <v>0</v>
      </c>
      <c r="K131" s="44">
        <v>0</v>
      </c>
      <c r="L131" s="25">
        <f>F131-G131-H131-I131-J131+K131</f>
        <v>1804.2667949999998</v>
      </c>
    </row>
    <row r="132" spans="1:12" s="50" customFormat="1" ht="16.5" customHeight="1" x14ac:dyDescent="0.3">
      <c r="A132" s="53">
        <v>70</v>
      </c>
      <c r="B132" s="42" t="s">
        <v>212</v>
      </c>
      <c r="C132" s="24" t="s">
        <v>134</v>
      </c>
      <c r="D132" s="43" t="s">
        <v>39</v>
      </c>
      <c r="E132" s="56" t="s">
        <v>336</v>
      </c>
      <c r="F132" s="44">
        <v>2046.35</v>
      </c>
      <c r="G132" s="44">
        <f t="shared" si="15"/>
        <v>98.838705000000004</v>
      </c>
      <c r="H132" s="45">
        <v>0</v>
      </c>
      <c r="I132" s="46">
        <f t="shared" si="16"/>
        <v>143.24450000000002</v>
      </c>
      <c r="J132" s="44">
        <v>0</v>
      </c>
      <c r="K132" s="44">
        <v>0</v>
      </c>
      <c r="L132" s="25">
        <f t="shared" ref="L132:L133" si="17">F132-G132-H132-I132-J132+K132</f>
        <v>1804.2667949999998</v>
      </c>
    </row>
    <row r="133" spans="1:12" s="50" customFormat="1" ht="16.5" customHeight="1" x14ac:dyDescent="0.3">
      <c r="A133" s="53">
        <v>71</v>
      </c>
      <c r="B133" s="42" t="s">
        <v>212</v>
      </c>
      <c r="C133" s="24" t="s">
        <v>134</v>
      </c>
      <c r="D133" s="43" t="s">
        <v>403</v>
      </c>
      <c r="E133" s="56" t="s">
        <v>404</v>
      </c>
      <c r="F133" s="44">
        <v>2046</v>
      </c>
      <c r="G133" s="44">
        <f t="shared" si="15"/>
        <v>98.82180000000001</v>
      </c>
      <c r="H133" s="45">
        <v>0</v>
      </c>
      <c r="I133" s="46">
        <f t="shared" ref="I133:I134" si="18">F133*7%</f>
        <v>143.22000000000003</v>
      </c>
      <c r="J133" s="44">
        <v>0</v>
      </c>
      <c r="K133" s="44">
        <v>0</v>
      </c>
      <c r="L133" s="25">
        <f t="shared" si="17"/>
        <v>1803.9582</v>
      </c>
    </row>
    <row r="134" spans="1:12" s="50" customFormat="1" ht="16.5" customHeight="1" x14ac:dyDescent="0.3">
      <c r="A134" s="53">
        <v>72</v>
      </c>
      <c r="B134" s="42" t="s">
        <v>212</v>
      </c>
      <c r="C134" s="24" t="s">
        <v>134</v>
      </c>
      <c r="D134" s="43" t="s">
        <v>433</v>
      </c>
      <c r="E134" s="56" t="s">
        <v>431</v>
      </c>
      <c r="F134" s="44">
        <v>2046</v>
      </c>
      <c r="G134" s="44">
        <f t="shared" si="15"/>
        <v>98.82180000000001</v>
      </c>
      <c r="H134" s="45">
        <v>0</v>
      </c>
      <c r="I134" s="46">
        <f t="shared" si="18"/>
        <v>143.22000000000003</v>
      </c>
      <c r="J134" s="44">
        <v>0</v>
      </c>
      <c r="K134" s="44">
        <v>0</v>
      </c>
      <c r="L134" s="25">
        <f>F134-G134-I134</f>
        <v>1803.9582</v>
      </c>
    </row>
    <row r="135" spans="1:12" s="50" customFormat="1" ht="16.5" customHeight="1" x14ac:dyDescent="0.3">
      <c r="A135" s="53">
        <v>73</v>
      </c>
      <c r="B135" s="43" t="s">
        <v>424</v>
      </c>
      <c r="C135" s="24" t="s">
        <v>134</v>
      </c>
      <c r="D135" s="43" t="s">
        <v>277</v>
      </c>
      <c r="E135" s="43" t="s">
        <v>423</v>
      </c>
      <c r="F135" s="55">
        <v>3118.98</v>
      </c>
      <c r="G135" s="44">
        <f>F135*4.83%</f>
        <v>150.64673400000001</v>
      </c>
      <c r="H135" s="45">
        <v>0</v>
      </c>
      <c r="I135" s="46">
        <f>F135*7%</f>
        <v>218.32860000000002</v>
      </c>
      <c r="J135" s="44">
        <v>0</v>
      </c>
      <c r="K135" s="25">
        <v>250</v>
      </c>
      <c r="L135" s="82">
        <v>3000.0046660000003</v>
      </c>
    </row>
    <row r="136" spans="1:12" s="50" customFormat="1" ht="16.5" customHeight="1" x14ac:dyDescent="0.3">
      <c r="A136" s="53">
        <v>74</v>
      </c>
      <c r="B136" s="43" t="s">
        <v>424</v>
      </c>
      <c r="C136" s="24" t="s">
        <v>134</v>
      </c>
      <c r="D136" s="43" t="s">
        <v>410</v>
      </c>
      <c r="E136" s="43" t="s">
        <v>423</v>
      </c>
      <c r="F136" s="44">
        <v>3118.98</v>
      </c>
      <c r="G136" s="44">
        <f>F136*4.83%</f>
        <v>150.64673400000001</v>
      </c>
      <c r="H136" s="45">
        <v>0</v>
      </c>
      <c r="I136" s="46">
        <f t="shared" ref="I136" si="19">F136*7%</f>
        <v>218.32860000000002</v>
      </c>
      <c r="J136" s="44">
        <v>0</v>
      </c>
      <c r="K136" s="44">
        <v>250</v>
      </c>
      <c r="L136" s="25">
        <f>F136-G136-H136-I136-J136+K136</f>
        <v>3000.0046660000003</v>
      </c>
    </row>
    <row r="137" spans="1:12" s="50" customFormat="1" ht="16.5" customHeight="1" x14ac:dyDescent="0.3">
      <c r="A137" s="53">
        <v>75</v>
      </c>
      <c r="B137" s="43" t="s">
        <v>424</v>
      </c>
      <c r="C137" s="24" t="s">
        <v>134</v>
      </c>
      <c r="D137" s="43" t="s">
        <v>411</v>
      </c>
      <c r="E137" s="43" t="s">
        <v>423</v>
      </c>
      <c r="F137" s="44">
        <v>3118.98</v>
      </c>
      <c r="G137" s="44">
        <f>F137*4.83%</f>
        <v>150.64673400000001</v>
      </c>
      <c r="H137" s="45">
        <v>0</v>
      </c>
      <c r="I137" s="46">
        <f t="shared" ref="I137" si="20">F137*7%</f>
        <v>218.32860000000002</v>
      </c>
      <c r="J137" s="44">
        <v>0</v>
      </c>
      <c r="K137" s="44">
        <v>250</v>
      </c>
      <c r="L137" s="25">
        <f>F137-G137-H137-I137-J137+K137</f>
        <v>3000.0046660000003</v>
      </c>
    </row>
    <row r="138" spans="1:12" s="50" customFormat="1" ht="16.5" customHeight="1" x14ac:dyDescent="0.3">
      <c r="A138" s="53">
        <v>76</v>
      </c>
      <c r="B138" s="43" t="s">
        <v>424</v>
      </c>
      <c r="C138" s="24" t="s">
        <v>134</v>
      </c>
      <c r="D138" s="43" t="s">
        <v>412</v>
      </c>
      <c r="E138" s="43" t="s">
        <v>423</v>
      </c>
      <c r="F138" s="44">
        <v>3118.98</v>
      </c>
      <c r="G138" s="44">
        <f>F138*4.83%</f>
        <v>150.64673400000001</v>
      </c>
      <c r="H138" s="45">
        <v>0</v>
      </c>
      <c r="I138" s="46">
        <f t="shared" ref="I138" si="21">F138*7%</f>
        <v>218.32860000000002</v>
      </c>
      <c r="J138" s="44">
        <v>0</v>
      </c>
      <c r="K138" s="44">
        <v>250</v>
      </c>
      <c r="L138" s="25">
        <f>F138-G138-H138-I138-J138+K138</f>
        <v>3000.0046660000003</v>
      </c>
    </row>
    <row r="139" spans="1:12" s="50" customFormat="1" ht="16.5" customHeight="1" x14ac:dyDescent="0.3">
      <c r="A139" s="53">
        <v>77</v>
      </c>
      <c r="B139" s="42" t="s">
        <v>138</v>
      </c>
      <c r="C139" s="24" t="s">
        <v>134</v>
      </c>
      <c r="D139" s="43" t="s">
        <v>149</v>
      </c>
      <c r="E139" s="43" t="s">
        <v>20</v>
      </c>
      <c r="F139" s="45">
        <v>2554.19</v>
      </c>
      <c r="G139" s="44">
        <f t="shared" si="13"/>
        <v>123.367377</v>
      </c>
      <c r="H139" s="45">
        <v>0</v>
      </c>
      <c r="I139" s="46">
        <f t="shared" si="14"/>
        <v>178.79330000000002</v>
      </c>
      <c r="J139" s="45">
        <v>0</v>
      </c>
      <c r="K139" s="45">
        <v>0</v>
      </c>
      <c r="L139" s="25">
        <v>2252.0293230000002</v>
      </c>
    </row>
    <row r="140" spans="1:12" s="50" customFormat="1" ht="16.5" customHeight="1" x14ac:dyDescent="0.3">
      <c r="A140" s="53">
        <v>78</v>
      </c>
      <c r="B140" s="42" t="s">
        <v>138</v>
      </c>
      <c r="C140" s="24" t="s">
        <v>134</v>
      </c>
      <c r="D140" s="43" t="s">
        <v>267</v>
      </c>
      <c r="E140" s="43" t="s">
        <v>20</v>
      </c>
      <c r="F140" s="45">
        <v>2554.19</v>
      </c>
      <c r="G140" s="44">
        <f t="shared" si="13"/>
        <v>123.367377</v>
      </c>
      <c r="H140" s="45">
        <v>0</v>
      </c>
      <c r="I140" s="46">
        <f t="shared" si="14"/>
        <v>178.79330000000002</v>
      </c>
      <c r="J140" s="45">
        <v>0</v>
      </c>
      <c r="K140" s="45">
        <v>0</v>
      </c>
      <c r="L140" s="25">
        <v>2252.0293230000002</v>
      </c>
    </row>
    <row r="141" spans="1:12" s="50" customFormat="1" ht="16.5" customHeight="1" x14ac:dyDescent="0.3">
      <c r="A141" s="53">
        <v>79</v>
      </c>
      <c r="B141" s="42" t="s">
        <v>138</v>
      </c>
      <c r="C141" s="24" t="s">
        <v>134</v>
      </c>
      <c r="D141" s="43" t="s">
        <v>164</v>
      </c>
      <c r="E141" s="43" t="s">
        <v>20</v>
      </c>
      <c r="F141" s="44">
        <v>2554.19</v>
      </c>
      <c r="G141" s="44">
        <f t="shared" si="13"/>
        <v>123.367377</v>
      </c>
      <c r="H141" s="45">
        <v>0</v>
      </c>
      <c r="I141" s="46">
        <f t="shared" si="14"/>
        <v>178.79330000000002</v>
      </c>
      <c r="J141" s="44">
        <v>0</v>
      </c>
      <c r="K141" s="44">
        <v>0</v>
      </c>
      <c r="L141" s="25">
        <f>F141-G141-I141</f>
        <v>2252.0293230000002</v>
      </c>
    </row>
    <row r="142" spans="1:12" s="50" customFormat="1" ht="16.5" customHeight="1" x14ac:dyDescent="0.3">
      <c r="A142" s="53">
        <v>80</v>
      </c>
      <c r="B142" s="42" t="s">
        <v>138</v>
      </c>
      <c r="C142" s="24" t="s">
        <v>134</v>
      </c>
      <c r="D142" s="43" t="s">
        <v>197</v>
      </c>
      <c r="E142" s="43" t="s">
        <v>20</v>
      </c>
      <c r="F142" s="45">
        <v>2554.19</v>
      </c>
      <c r="G142" s="44">
        <f t="shared" si="13"/>
        <v>123.367377</v>
      </c>
      <c r="H142" s="45">
        <v>0</v>
      </c>
      <c r="I142" s="46">
        <f t="shared" si="14"/>
        <v>178.79330000000002</v>
      </c>
      <c r="J142" s="45">
        <v>0</v>
      </c>
      <c r="K142" s="45">
        <v>0</v>
      </c>
      <c r="L142" s="25">
        <v>2252.0293230000002</v>
      </c>
    </row>
    <row r="143" spans="1:12" s="50" customFormat="1" ht="16.5" customHeight="1" x14ac:dyDescent="0.3">
      <c r="A143" s="53">
        <v>81</v>
      </c>
      <c r="B143" s="42" t="s">
        <v>138</v>
      </c>
      <c r="C143" s="24" t="s">
        <v>134</v>
      </c>
      <c r="D143" s="43" t="s">
        <v>198</v>
      </c>
      <c r="E143" s="43" t="s">
        <v>20</v>
      </c>
      <c r="F143" s="45">
        <v>2554.19</v>
      </c>
      <c r="G143" s="44">
        <f t="shared" si="13"/>
        <v>123.367377</v>
      </c>
      <c r="H143" s="45">
        <v>0</v>
      </c>
      <c r="I143" s="46">
        <f t="shared" si="14"/>
        <v>178.79330000000002</v>
      </c>
      <c r="J143" s="45">
        <v>0</v>
      </c>
      <c r="K143" s="45">
        <v>0</v>
      </c>
      <c r="L143" s="25">
        <v>2252.0293230000002</v>
      </c>
    </row>
    <row r="144" spans="1:12" s="50" customFormat="1" ht="16.5" customHeight="1" x14ac:dyDescent="0.3">
      <c r="A144" s="53">
        <v>82</v>
      </c>
      <c r="B144" s="42" t="s">
        <v>138</v>
      </c>
      <c r="C144" s="24" t="s">
        <v>134</v>
      </c>
      <c r="D144" s="43" t="s">
        <v>132</v>
      </c>
      <c r="E144" s="43" t="s">
        <v>24</v>
      </c>
      <c r="F144" s="44">
        <v>2554.19</v>
      </c>
      <c r="G144" s="44">
        <f t="shared" si="13"/>
        <v>123.367377</v>
      </c>
      <c r="H144" s="45">
        <v>0</v>
      </c>
      <c r="I144" s="46">
        <f t="shared" si="14"/>
        <v>178.79330000000002</v>
      </c>
      <c r="J144" s="44">
        <v>0</v>
      </c>
      <c r="K144" s="44">
        <v>0</v>
      </c>
      <c r="L144" s="25">
        <v>2252.0293230000002</v>
      </c>
    </row>
    <row r="145" spans="1:12" s="50" customFormat="1" ht="16.5" customHeight="1" x14ac:dyDescent="0.3">
      <c r="A145" s="53">
        <v>83</v>
      </c>
      <c r="B145" s="42" t="s">
        <v>138</v>
      </c>
      <c r="C145" s="24" t="s">
        <v>134</v>
      </c>
      <c r="D145" s="43" t="s">
        <v>18</v>
      </c>
      <c r="E145" s="43" t="s">
        <v>20</v>
      </c>
      <c r="F145" s="44">
        <v>2554.19</v>
      </c>
      <c r="G145" s="44">
        <f t="shared" si="13"/>
        <v>123.367377</v>
      </c>
      <c r="H145" s="45">
        <v>0</v>
      </c>
      <c r="I145" s="46">
        <f t="shared" si="14"/>
        <v>178.79330000000002</v>
      </c>
      <c r="J145" s="44">
        <v>0</v>
      </c>
      <c r="K145" s="44">
        <v>0</v>
      </c>
      <c r="L145" s="25">
        <v>2252.0293230000002</v>
      </c>
    </row>
    <row r="146" spans="1:12" s="50" customFormat="1" ht="16.5" customHeight="1" x14ac:dyDescent="0.3">
      <c r="A146" s="53">
        <v>84</v>
      </c>
      <c r="B146" s="42" t="s">
        <v>138</v>
      </c>
      <c r="C146" s="24" t="s">
        <v>134</v>
      </c>
      <c r="D146" s="43" t="s">
        <v>268</v>
      </c>
      <c r="E146" s="43" t="s">
        <v>20</v>
      </c>
      <c r="F146" s="44">
        <v>2554.19</v>
      </c>
      <c r="G146" s="44">
        <f t="shared" si="13"/>
        <v>123.367377</v>
      </c>
      <c r="H146" s="45">
        <v>0</v>
      </c>
      <c r="I146" s="46">
        <f t="shared" si="14"/>
        <v>178.79330000000002</v>
      </c>
      <c r="J146" s="44">
        <v>0</v>
      </c>
      <c r="K146" s="44">
        <v>0</v>
      </c>
      <c r="L146" s="25">
        <v>2252.0293230000002</v>
      </c>
    </row>
    <row r="147" spans="1:12" s="50" customFormat="1" ht="16.5" customHeight="1" x14ac:dyDescent="0.3">
      <c r="A147" s="53">
        <v>85</v>
      </c>
      <c r="B147" s="42" t="s">
        <v>138</v>
      </c>
      <c r="C147" s="24" t="s">
        <v>134</v>
      </c>
      <c r="D147" s="43" t="s">
        <v>258</v>
      </c>
      <c r="E147" s="43" t="s">
        <v>477</v>
      </c>
      <c r="F147" s="44">
        <v>2938</v>
      </c>
      <c r="G147" s="44">
        <f t="shared" si="13"/>
        <v>141.90540000000001</v>
      </c>
      <c r="H147" s="45">
        <v>39.49</v>
      </c>
      <c r="I147" s="46">
        <f t="shared" si="14"/>
        <v>205.66000000000003</v>
      </c>
      <c r="J147" s="44">
        <v>0</v>
      </c>
      <c r="K147" s="44">
        <v>0</v>
      </c>
      <c r="L147" s="25">
        <v>2550.9446000000003</v>
      </c>
    </row>
    <row r="148" spans="1:12" s="50" customFormat="1" ht="16.5" customHeight="1" x14ac:dyDescent="0.3">
      <c r="A148" s="53">
        <v>86</v>
      </c>
      <c r="B148" s="42" t="s">
        <v>138</v>
      </c>
      <c r="C148" s="24" t="s">
        <v>134</v>
      </c>
      <c r="D148" s="43" t="s">
        <v>21</v>
      </c>
      <c r="E148" s="43" t="s">
        <v>20</v>
      </c>
      <c r="F148" s="44">
        <v>2594.06</v>
      </c>
      <c r="G148" s="44">
        <f t="shared" si="13"/>
        <v>125.293098</v>
      </c>
      <c r="H148" s="45">
        <v>0</v>
      </c>
      <c r="I148" s="46">
        <f t="shared" si="14"/>
        <v>181.58420000000001</v>
      </c>
      <c r="J148" s="44">
        <v>0</v>
      </c>
      <c r="K148" s="44">
        <v>0</v>
      </c>
      <c r="L148" s="25">
        <v>2287.1827020000001</v>
      </c>
    </row>
    <row r="149" spans="1:12" s="50" customFormat="1" ht="16.5" customHeight="1" x14ac:dyDescent="0.3">
      <c r="A149" s="53">
        <v>87</v>
      </c>
      <c r="B149" s="42" t="s">
        <v>138</v>
      </c>
      <c r="C149" s="24" t="s">
        <v>134</v>
      </c>
      <c r="D149" s="43" t="s">
        <v>179</v>
      </c>
      <c r="E149" s="43" t="s">
        <v>24</v>
      </c>
      <c r="F149" s="44">
        <v>2271.5</v>
      </c>
      <c r="G149" s="44">
        <f>F149*4.83%</f>
        <v>109.71345000000001</v>
      </c>
      <c r="H149" s="45">
        <v>0</v>
      </c>
      <c r="I149" s="46">
        <f>F149*7%</f>
        <v>159.00500000000002</v>
      </c>
      <c r="J149" s="44">
        <v>0</v>
      </c>
      <c r="K149" s="44">
        <v>0</v>
      </c>
      <c r="L149" s="25">
        <v>2002.7815499999997</v>
      </c>
    </row>
    <row r="150" spans="1:12" s="50" customFormat="1" ht="16.5" customHeight="1" x14ac:dyDescent="0.3">
      <c r="A150" s="53">
        <v>88</v>
      </c>
      <c r="B150" s="42" t="s">
        <v>138</v>
      </c>
      <c r="C150" s="24" t="s">
        <v>134</v>
      </c>
      <c r="D150" s="43" t="s">
        <v>25</v>
      </c>
      <c r="E150" s="43" t="s">
        <v>24</v>
      </c>
      <c r="F150" s="44">
        <v>2501.65</v>
      </c>
      <c r="G150" s="44">
        <f t="shared" si="13"/>
        <v>120.82969500000002</v>
      </c>
      <c r="H150" s="45">
        <v>0</v>
      </c>
      <c r="I150" s="46">
        <f t="shared" si="14"/>
        <v>175.11550000000003</v>
      </c>
      <c r="J150" s="44">
        <v>0</v>
      </c>
      <c r="K150" s="44">
        <v>0</v>
      </c>
      <c r="L150" s="25">
        <v>2205.7048050000003</v>
      </c>
    </row>
    <row r="151" spans="1:12" s="50" customFormat="1" ht="16.5" customHeight="1" x14ac:dyDescent="0.3">
      <c r="A151" s="53">
        <v>89</v>
      </c>
      <c r="B151" s="42" t="s">
        <v>138</v>
      </c>
      <c r="C151" s="24" t="s">
        <v>134</v>
      </c>
      <c r="D151" s="43" t="s">
        <v>26</v>
      </c>
      <c r="E151" s="43" t="s">
        <v>428</v>
      </c>
      <c r="F151" s="44">
        <v>2271.5</v>
      </c>
      <c r="G151" s="44">
        <f t="shared" si="13"/>
        <v>109.71345000000001</v>
      </c>
      <c r="H151" s="45">
        <v>0</v>
      </c>
      <c r="I151" s="46">
        <f t="shared" si="14"/>
        <v>159.00500000000002</v>
      </c>
      <c r="J151" s="44">
        <v>0</v>
      </c>
      <c r="K151" s="44">
        <v>0</v>
      </c>
      <c r="L151" s="25">
        <v>2002.7815499999997</v>
      </c>
    </row>
    <row r="152" spans="1:12" s="50" customFormat="1" ht="16.5" customHeight="1" x14ac:dyDescent="0.3">
      <c r="A152" s="53">
        <v>90</v>
      </c>
      <c r="B152" s="42" t="s">
        <v>138</v>
      </c>
      <c r="C152" s="24" t="s">
        <v>134</v>
      </c>
      <c r="D152" s="43" t="s">
        <v>27</v>
      </c>
      <c r="E152" s="43" t="s">
        <v>24</v>
      </c>
      <c r="F152" s="44">
        <v>2271.5</v>
      </c>
      <c r="G152" s="44">
        <f t="shared" si="13"/>
        <v>109.71345000000001</v>
      </c>
      <c r="H152" s="45">
        <v>0</v>
      </c>
      <c r="I152" s="46">
        <f t="shared" si="14"/>
        <v>159.00500000000002</v>
      </c>
      <c r="J152" s="44">
        <v>0</v>
      </c>
      <c r="K152" s="44">
        <v>0</v>
      </c>
      <c r="L152" s="25">
        <v>2002.7815499999997</v>
      </c>
    </row>
    <row r="153" spans="1:12" s="50" customFormat="1" ht="16.5" customHeight="1" x14ac:dyDescent="0.3">
      <c r="A153" s="53">
        <v>91</v>
      </c>
      <c r="B153" s="42" t="s">
        <v>138</v>
      </c>
      <c r="C153" s="24" t="s">
        <v>134</v>
      </c>
      <c r="D153" s="43" t="s">
        <v>28</v>
      </c>
      <c r="E153" s="43" t="s">
        <v>350</v>
      </c>
      <c r="F153" s="44">
        <v>3690</v>
      </c>
      <c r="G153" s="44">
        <f t="shared" si="13"/>
        <v>178.227</v>
      </c>
      <c r="H153" s="45">
        <v>0</v>
      </c>
      <c r="I153" s="46">
        <f t="shared" si="14"/>
        <v>258.3</v>
      </c>
      <c r="J153" s="44">
        <v>0</v>
      </c>
      <c r="K153" s="44">
        <v>250</v>
      </c>
      <c r="L153" s="25">
        <f>F153-G153-I153+K153</f>
        <v>3503.473</v>
      </c>
    </row>
    <row r="154" spans="1:12" s="50" customFormat="1" ht="16.5" customHeight="1" x14ac:dyDescent="0.3">
      <c r="A154" s="53">
        <v>92</v>
      </c>
      <c r="B154" s="42" t="s">
        <v>138</v>
      </c>
      <c r="C154" s="24" t="s">
        <v>134</v>
      </c>
      <c r="D154" s="43" t="s">
        <v>30</v>
      </c>
      <c r="E154" s="43" t="s">
        <v>20</v>
      </c>
      <c r="F154" s="44">
        <v>2554.19</v>
      </c>
      <c r="G154" s="44">
        <f t="shared" si="13"/>
        <v>123.367377</v>
      </c>
      <c r="H154" s="45">
        <v>0</v>
      </c>
      <c r="I154" s="46">
        <f t="shared" si="14"/>
        <v>178.79330000000002</v>
      </c>
      <c r="J154" s="44">
        <v>0</v>
      </c>
      <c r="K154" s="44">
        <v>0</v>
      </c>
      <c r="L154" s="25">
        <v>2252.0293230000002</v>
      </c>
    </row>
    <row r="155" spans="1:12" s="50" customFormat="1" ht="16.5" customHeight="1" x14ac:dyDescent="0.3">
      <c r="A155" s="53">
        <v>93</v>
      </c>
      <c r="B155" s="42" t="s">
        <v>138</v>
      </c>
      <c r="C155" s="24" t="s">
        <v>134</v>
      </c>
      <c r="D155" s="43" t="s">
        <v>34</v>
      </c>
      <c r="E155" s="43" t="s">
        <v>19</v>
      </c>
      <c r="F155" s="44">
        <v>2554.19</v>
      </c>
      <c r="G155" s="44">
        <f t="shared" si="13"/>
        <v>123.367377</v>
      </c>
      <c r="H155" s="45">
        <v>0</v>
      </c>
      <c r="I155" s="46">
        <f t="shared" si="14"/>
        <v>178.79330000000002</v>
      </c>
      <c r="J155" s="44">
        <v>0</v>
      </c>
      <c r="K155" s="44">
        <v>0</v>
      </c>
      <c r="L155" s="25">
        <v>2252.0293230000002</v>
      </c>
    </row>
    <row r="156" spans="1:12" s="50" customFormat="1" ht="16.5" customHeight="1" x14ac:dyDescent="0.3">
      <c r="A156" s="53">
        <v>94</v>
      </c>
      <c r="B156" s="42" t="s">
        <v>138</v>
      </c>
      <c r="C156" s="24" t="s">
        <v>134</v>
      </c>
      <c r="D156" s="43" t="s">
        <v>180</v>
      </c>
      <c r="E156" s="43" t="s">
        <v>20</v>
      </c>
      <c r="F156" s="44">
        <v>2554.19</v>
      </c>
      <c r="G156" s="44">
        <f t="shared" si="13"/>
        <v>123.367377</v>
      </c>
      <c r="H156" s="45">
        <v>0</v>
      </c>
      <c r="I156" s="46">
        <f t="shared" si="14"/>
        <v>178.79330000000002</v>
      </c>
      <c r="J156" s="44">
        <v>0</v>
      </c>
      <c r="K156" s="44">
        <v>0</v>
      </c>
      <c r="L156" s="25">
        <f>F156-G156-I156-H156-J156+K156</f>
        <v>2252.0293230000002</v>
      </c>
    </row>
    <row r="157" spans="1:12" s="50" customFormat="1" ht="16.5" customHeight="1" x14ac:dyDescent="0.3">
      <c r="A157" s="53">
        <v>95</v>
      </c>
      <c r="B157" s="42" t="s">
        <v>138</v>
      </c>
      <c r="C157" s="24" t="s">
        <v>134</v>
      </c>
      <c r="D157" s="43" t="s">
        <v>80</v>
      </c>
      <c r="E157" s="43" t="s">
        <v>349</v>
      </c>
      <c r="F157" s="44">
        <v>3119.57</v>
      </c>
      <c r="G157" s="44">
        <f t="shared" si="13"/>
        <v>150.67523100000003</v>
      </c>
      <c r="H157" s="45">
        <v>0</v>
      </c>
      <c r="I157" s="46">
        <f t="shared" si="14"/>
        <v>218.36990000000003</v>
      </c>
      <c r="J157" s="44">
        <v>0</v>
      </c>
      <c r="K157" s="44">
        <v>250</v>
      </c>
      <c r="L157" s="25">
        <v>3000.5248689999999</v>
      </c>
    </row>
    <row r="158" spans="1:12" s="50" customFormat="1" ht="16.5" customHeight="1" x14ac:dyDescent="0.3">
      <c r="A158" s="53">
        <v>96</v>
      </c>
      <c r="B158" s="42" t="s">
        <v>138</v>
      </c>
      <c r="C158" s="24" t="s">
        <v>134</v>
      </c>
      <c r="D158" s="43" t="s">
        <v>241</v>
      </c>
      <c r="E158" s="43" t="s">
        <v>286</v>
      </c>
      <c r="F158" s="44">
        <v>3119.57</v>
      </c>
      <c r="G158" s="44">
        <f t="shared" si="13"/>
        <v>150.67523100000003</v>
      </c>
      <c r="H158" s="45">
        <v>0</v>
      </c>
      <c r="I158" s="46">
        <f t="shared" si="14"/>
        <v>218.36990000000003</v>
      </c>
      <c r="J158" s="44">
        <v>0</v>
      </c>
      <c r="K158" s="44">
        <v>250</v>
      </c>
      <c r="L158" s="25">
        <f>F158-G158-H158-I158-J158+K158</f>
        <v>3000.5248689999999</v>
      </c>
    </row>
    <row r="159" spans="1:12" s="50" customFormat="1" ht="16.5" customHeight="1" x14ac:dyDescent="0.3">
      <c r="A159" s="53">
        <v>97</v>
      </c>
      <c r="B159" s="42" t="s">
        <v>138</v>
      </c>
      <c r="C159" s="24" t="s">
        <v>134</v>
      </c>
      <c r="D159" s="43" t="s">
        <v>217</v>
      </c>
      <c r="E159" s="43" t="s">
        <v>20</v>
      </c>
      <c r="F159" s="44">
        <v>1706</v>
      </c>
      <c r="G159" s="44">
        <f t="shared" si="13"/>
        <v>82.399799999999999</v>
      </c>
      <c r="H159" s="45">
        <v>0</v>
      </c>
      <c r="I159" s="46">
        <f t="shared" si="14"/>
        <v>119.42000000000002</v>
      </c>
      <c r="J159" s="44">
        <v>0</v>
      </c>
      <c r="K159" s="44">
        <v>0</v>
      </c>
      <c r="L159" s="25">
        <v>1504.1802</v>
      </c>
    </row>
    <row r="160" spans="1:12" s="50" customFormat="1" ht="16.5" customHeight="1" x14ac:dyDescent="0.3">
      <c r="A160" s="53">
        <v>98</v>
      </c>
      <c r="B160" s="42" t="s">
        <v>138</v>
      </c>
      <c r="C160" s="24" t="s">
        <v>134</v>
      </c>
      <c r="D160" s="43" t="s">
        <v>451</v>
      </c>
      <c r="E160" s="43" t="s">
        <v>20</v>
      </c>
      <c r="F160" s="44">
        <v>2554.19</v>
      </c>
      <c r="G160" s="44">
        <f t="shared" si="13"/>
        <v>123.367377</v>
      </c>
      <c r="H160" s="45">
        <v>0</v>
      </c>
      <c r="I160" s="46">
        <f t="shared" si="14"/>
        <v>178.79330000000002</v>
      </c>
      <c r="J160" s="44">
        <v>0</v>
      </c>
      <c r="K160" s="44">
        <v>0</v>
      </c>
      <c r="L160" s="25">
        <f>F160-G160-H160-I160-J160+K160</f>
        <v>2252.0293230000002</v>
      </c>
    </row>
    <row r="161" spans="1:12" s="50" customFormat="1" ht="16.5" customHeight="1" x14ac:dyDescent="0.3">
      <c r="A161" s="53">
        <v>99</v>
      </c>
      <c r="B161" s="42" t="s">
        <v>138</v>
      </c>
      <c r="C161" s="24" t="s">
        <v>134</v>
      </c>
      <c r="D161" s="43" t="s">
        <v>472</v>
      </c>
      <c r="E161" s="43" t="s">
        <v>20</v>
      </c>
      <c r="F161" s="44">
        <v>2554.19</v>
      </c>
      <c r="G161" s="44">
        <f t="shared" ref="G161" si="22">F161*4.83%</f>
        <v>123.367377</v>
      </c>
      <c r="H161" s="45">
        <v>0</v>
      </c>
      <c r="I161" s="46">
        <f t="shared" ref="I161" si="23">F161*7%</f>
        <v>178.79330000000002</v>
      </c>
      <c r="J161" s="44">
        <v>0</v>
      </c>
      <c r="K161" s="44">
        <v>0</v>
      </c>
      <c r="L161" s="25">
        <f>F161-G161-H161-I161-J161+K161</f>
        <v>2252.0293230000002</v>
      </c>
    </row>
    <row r="162" spans="1:12" s="50" customFormat="1" ht="16.5" customHeight="1" x14ac:dyDescent="0.3">
      <c r="A162" s="53">
        <v>100</v>
      </c>
      <c r="B162" s="42" t="s">
        <v>148</v>
      </c>
      <c r="C162" s="24" t="s">
        <v>134</v>
      </c>
      <c r="D162" s="43" t="s">
        <v>278</v>
      </c>
      <c r="E162" s="43" t="s">
        <v>102</v>
      </c>
      <c r="F162" s="44">
        <v>2962.37</v>
      </c>
      <c r="G162" s="44">
        <f>F162*4.83%</f>
        <v>143.082471</v>
      </c>
      <c r="H162" s="45">
        <v>0</v>
      </c>
      <c r="I162" s="46">
        <f>F162*7%</f>
        <v>207.36590000000001</v>
      </c>
      <c r="J162" s="44">
        <v>0</v>
      </c>
      <c r="K162" s="44">
        <v>250</v>
      </c>
      <c r="L162" s="25">
        <v>2861.9216289999995</v>
      </c>
    </row>
    <row r="163" spans="1:12" s="50" customFormat="1" ht="16.5" customHeight="1" x14ac:dyDescent="0.3">
      <c r="A163" s="53">
        <v>101</v>
      </c>
      <c r="B163" s="42" t="s">
        <v>208</v>
      </c>
      <c r="C163" s="24" t="s">
        <v>134</v>
      </c>
      <c r="D163" s="43" t="s">
        <v>103</v>
      </c>
      <c r="E163" s="43" t="s">
        <v>102</v>
      </c>
      <c r="F163" s="44">
        <v>2046.35</v>
      </c>
      <c r="G163" s="44">
        <f>F163*4.83%</f>
        <v>98.838705000000004</v>
      </c>
      <c r="H163" s="45">
        <v>0</v>
      </c>
      <c r="I163" s="46">
        <f>F163*7%</f>
        <v>143.24450000000002</v>
      </c>
      <c r="J163" s="44">
        <v>0</v>
      </c>
      <c r="K163" s="44">
        <v>0</v>
      </c>
      <c r="L163" s="25">
        <v>1804.2667949999998</v>
      </c>
    </row>
    <row r="164" spans="1:12" s="50" customFormat="1" ht="16.5" customHeight="1" x14ac:dyDescent="0.3">
      <c r="A164" s="53">
        <v>102</v>
      </c>
      <c r="B164" s="42" t="s">
        <v>208</v>
      </c>
      <c r="C164" s="24" t="s">
        <v>134</v>
      </c>
      <c r="D164" s="43" t="s">
        <v>297</v>
      </c>
      <c r="E164" s="43" t="s">
        <v>298</v>
      </c>
      <c r="F164" s="44">
        <v>2690</v>
      </c>
      <c r="G164" s="44">
        <v>0</v>
      </c>
      <c r="H164" s="45">
        <v>0</v>
      </c>
      <c r="I164" s="46">
        <f>F164*7%</f>
        <v>188.3</v>
      </c>
      <c r="J164" s="44">
        <v>0</v>
      </c>
      <c r="K164" s="44">
        <v>0</v>
      </c>
      <c r="L164" s="25">
        <f>F164-I164</f>
        <v>2501.6999999999998</v>
      </c>
    </row>
    <row r="165" spans="1:12" s="50" customFormat="1" ht="16.5" customHeight="1" x14ac:dyDescent="0.3">
      <c r="A165" s="53">
        <v>103</v>
      </c>
      <c r="B165" s="42" t="s">
        <v>208</v>
      </c>
      <c r="C165" s="24" t="s">
        <v>134</v>
      </c>
      <c r="D165" s="43" t="s">
        <v>302</v>
      </c>
      <c r="E165" s="43" t="s">
        <v>298</v>
      </c>
      <c r="F165" s="44">
        <v>2962.37</v>
      </c>
      <c r="G165" s="44">
        <f>F165*4.83%</f>
        <v>143.082471</v>
      </c>
      <c r="H165" s="45">
        <v>0</v>
      </c>
      <c r="I165" s="46">
        <f>F165*7%</f>
        <v>207.36590000000001</v>
      </c>
      <c r="J165" s="44">
        <v>0</v>
      </c>
      <c r="K165" s="44">
        <v>250</v>
      </c>
      <c r="L165" s="25">
        <f>F165-G165-I165+K165</f>
        <v>2861.9216289999995</v>
      </c>
    </row>
    <row r="166" spans="1:12" s="50" customFormat="1" ht="16.5" customHeight="1" x14ac:dyDescent="0.3">
      <c r="A166" s="53">
        <v>104</v>
      </c>
      <c r="B166" s="42" t="s">
        <v>133</v>
      </c>
      <c r="C166" s="24" t="s">
        <v>134</v>
      </c>
      <c r="D166" s="43" t="s">
        <v>119</v>
      </c>
      <c r="E166" s="43" t="s">
        <v>444</v>
      </c>
      <c r="F166" s="44">
        <v>4219.57</v>
      </c>
      <c r="G166" s="44">
        <f t="shared" si="13"/>
        <v>203.80523099999999</v>
      </c>
      <c r="H166" s="45">
        <v>0</v>
      </c>
      <c r="I166" s="46">
        <f t="shared" si="14"/>
        <v>295.36990000000003</v>
      </c>
      <c r="J166" s="44">
        <v>13.29</v>
      </c>
      <c r="K166" s="44">
        <v>250</v>
      </c>
      <c r="L166" s="25">
        <v>3957.1</v>
      </c>
    </row>
    <row r="167" spans="1:12" s="50" customFormat="1" ht="16.5" customHeight="1" x14ac:dyDescent="0.3">
      <c r="A167" s="53">
        <v>105</v>
      </c>
      <c r="B167" s="42" t="s">
        <v>133</v>
      </c>
      <c r="C167" s="24" t="s">
        <v>134</v>
      </c>
      <c r="D167" s="43" t="s">
        <v>200</v>
      </c>
      <c r="E167" s="43" t="s">
        <v>128</v>
      </c>
      <c r="F167" s="44">
        <v>9069.5400000000009</v>
      </c>
      <c r="G167" s="44">
        <f t="shared" si="13"/>
        <v>438.05878200000006</v>
      </c>
      <c r="H167" s="45">
        <v>0</v>
      </c>
      <c r="I167" s="46">
        <f t="shared" si="14"/>
        <v>634.8678000000001</v>
      </c>
      <c r="J167" s="44">
        <v>244.07</v>
      </c>
      <c r="K167" s="44">
        <v>250</v>
      </c>
      <c r="L167" s="25">
        <v>8002.5434180000011</v>
      </c>
    </row>
    <row r="168" spans="1:12" s="50" customFormat="1" ht="16.5" customHeight="1" x14ac:dyDescent="0.3">
      <c r="A168" s="53">
        <v>106</v>
      </c>
      <c r="B168" s="42" t="s">
        <v>133</v>
      </c>
      <c r="C168" s="24" t="s">
        <v>134</v>
      </c>
      <c r="D168" s="43" t="s">
        <v>127</v>
      </c>
      <c r="E168" s="43" t="s">
        <v>246</v>
      </c>
      <c r="F168" s="44">
        <v>3119.57</v>
      </c>
      <c r="G168" s="44">
        <f t="shared" si="13"/>
        <v>150.67523100000003</v>
      </c>
      <c r="H168" s="45">
        <v>0</v>
      </c>
      <c r="I168" s="46">
        <f t="shared" si="14"/>
        <v>218.36990000000003</v>
      </c>
      <c r="J168" s="44">
        <v>0</v>
      </c>
      <c r="K168" s="44">
        <v>250</v>
      </c>
      <c r="L168" s="25">
        <v>3000.52</v>
      </c>
    </row>
    <row r="169" spans="1:12" s="50" customFormat="1" ht="16.5" customHeight="1" x14ac:dyDescent="0.3">
      <c r="A169" s="53">
        <v>107</v>
      </c>
      <c r="B169" s="42" t="s">
        <v>133</v>
      </c>
      <c r="C169" s="24" t="s">
        <v>134</v>
      </c>
      <c r="D169" s="43" t="s">
        <v>221</v>
      </c>
      <c r="E169" s="43" t="s">
        <v>120</v>
      </c>
      <c r="F169" s="44">
        <v>2962.37</v>
      </c>
      <c r="G169" s="44">
        <f t="shared" si="13"/>
        <v>143.082471</v>
      </c>
      <c r="H169" s="45">
        <v>0</v>
      </c>
      <c r="I169" s="46">
        <f t="shared" si="14"/>
        <v>207.36590000000001</v>
      </c>
      <c r="J169" s="44">
        <v>0</v>
      </c>
      <c r="K169" s="44">
        <v>250</v>
      </c>
      <c r="L169" s="25">
        <v>2861.9216289999995</v>
      </c>
    </row>
    <row r="170" spans="1:12" s="50" customFormat="1" ht="16.5" customHeight="1" x14ac:dyDescent="0.3">
      <c r="A170" s="53">
        <v>108</v>
      </c>
      <c r="B170" s="42" t="s">
        <v>133</v>
      </c>
      <c r="C170" s="24" t="s">
        <v>134</v>
      </c>
      <c r="D170" s="43" t="s">
        <v>117</v>
      </c>
      <c r="E170" s="43" t="s">
        <v>118</v>
      </c>
      <c r="F170" s="44">
        <v>3120</v>
      </c>
      <c r="G170" s="44">
        <f t="shared" si="13"/>
        <v>150.696</v>
      </c>
      <c r="H170" s="45">
        <v>0</v>
      </c>
      <c r="I170" s="46">
        <f t="shared" si="14"/>
        <v>218.40000000000003</v>
      </c>
      <c r="J170" s="44">
        <v>0</v>
      </c>
      <c r="K170" s="44">
        <v>250</v>
      </c>
      <c r="L170" s="25">
        <f>F170-G170-I170+K170</f>
        <v>3000.904</v>
      </c>
    </row>
    <row r="171" spans="1:12" s="50" customFormat="1" ht="16.5" customHeight="1" x14ac:dyDescent="0.3">
      <c r="A171" s="53">
        <v>109</v>
      </c>
      <c r="B171" s="57" t="s">
        <v>335</v>
      </c>
      <c r="C171" s="24" t="s">
        <v>134</v>
      </c>
      <c r="D171" s="43" t="s">
        <v>171</v>
      </c>
      <c r="E171" s="43" t="s">
        <v>151</v>
      </c>
      <c r="F171" s="44">
        <v>10525</v>
      </c>
      <c r="G171" s="44">
        <f t="shared" si="13"/>
        <v>508.35750000000002</v>
      </c>
      <c r="H171" s="45">
        <v>0</v>
      </c>
      <c r="I171" s="46">
        <f t="shared" si="14"/>
        <v>736.75000000000011</v>
      </c>
      <c r="J171" s="44">
        <v>313.33</v>
      </c>
      <c r="K171" s="44">
        <v>250</v>
      </c>
      <c r="L171" s="25">
        <f t="shared" ref="L171:L178" si="24">F171-G171-H171-I171-J171+K171</f>
        <v>9216.5625</v>
      </c>
    </row>
    <row r="172" spans="1:12" s="50" customFormat="1" ht="16.5" customHeight="1" x14ac:dyDescent="0.3">
      <c r="A172" s="53">
        <v>110</v>
      </c>
      <c r="B172" s="42" t="s">
        <v>209</v>
      </c>
      <c r="C172" s="24" t="s">
        <v>134</v>
      </c>
      <c r="D172" s="43" t="s">
        <v>196</v>
      </c>
      <c r="E172" s="43" t="s">
        <v>195</v>
      </c>
      <c r="F172" s="44">
        <v>7868.49</v>
      </c>
      <c r="G172" s="44">
        <f t="shared" si="13"/>
        <v>380.048067</v>
      </c>
      <c r="H172" s="45">
        <v>0</v>
      </c>
      <c r="I172" s="46">
        <f t="shared" si="14"/>
        <v>550.79430000000002</v>
      </c>
      <c r="J172" s="44">
        <v>186.92</v>
      </c>
      <c r="K172" s="44">
        <v>250</v>
      </c>
      <c r="L172" s="25">
        <f t="shared" si="24"/>
        <v>7000.7276330000004</v>
      </c>
    </row>
    <row r="173" spans="1:12" s="50" customFormat="1" ht="16.5" customHeight="1" x14ac:dyDescent="0.3">
      <c r="A173" s="53">
        <v>111</v>
      </c>
      <c r="B173" s="42" t="s">
        <v>209</v>
      </c>
      <c r="C173" s="24" t="s">
        <v>134</v>
      </c>
      <c r="D173" s="43" t="s">
        <v>168</v>
      </c>
      <c r="E173" s="43" t="s">
        <v>265</v>
      </c>
      <c r="F173" s="44">
        <v>2046.35</v>
      </c>
      <c r="G173" s="44">
        <f t="shared" si="13"/>
        <v>98.838705000000004</v>
      </c>
      <c r="H173" s="45">
        <v>0</v>
      </c>
      <c r="I173" s="46">
        <f t="shared" si="14"/>
        <v>143.24450000000002</v>
      </c>
      <c r="J173" s="44">
        <v>0</v>
      </c>
      <c r="K173" s="44">
        <v>0</v>
      </c>
      <c r="L173" s="25">
        <f>F173-G173-H173-I173-J173+K173</f>
        <v>1804.2667949999998</v>
      </c>
    </row>
    <row r="174" spans="1:12" s="50" customFormat="1" ht="16.5" customHeight="1" x14ac:dyDescent="0.3">
      <c r="A174" s="53">
        <v>112</v>
      </c>
      <c r="B174" s="42" t="s">
        <v>210</v>
      </c>
      <c r="C174" s="24" t="s">
        <v>134</v>
      </c>
      <c r="D174" s="43" t="s">
        <v>266</v>
      </c>
      <c r="E174" s="43" t="s">
        <v>31</v>
      </c>
      <c r="F174" s="44">
        <v>2742.37</v>
      </c>
      <c r="G174" s="44">
        <f t="shared" si="13"/>
        <v>132.45647099999999</v>
      </c>
      <c r="H174" s="45">
        <v>0</v>
      </c>
      <c r="I174" s="46">
        <f t="shared" si="14"/>
        <v>191.9659</v>
      </c>
      <c r="J174" s="44">
        <v>0</v>
      </c>
      <c r="K174" s="44">
        <v>250</v>
      </c>
      <c r="L174" s="25">
        <f t="shared" si="24"/>
        <v>2667.9476289999998</v>
      </c>
    </row>
    <row r="175" spans="1:12" s="50" customFormat="1" ht="16.5" customHeight="1" x14ac:dyDescent="0.3">
      <c r="A175" s="53">
        <v>113</v>
      </c>
      <c r="B175" s="42" t="s">
        <v>210</v>
      </c>
      <c r="C175" s="24" t="s">
        <v>134</v>
      </c>
      <c r="D175" s="43" t="s">
        <v>33</v>
      </c>
      <c r="E175" s="43" t="s">
        <v>31</v>
      </c>
      <c r="F175" s="44">
        <v>2742.37</v>
      </c>
      <c r="G175" s="44">
        <f t="shared" si="13"/>
        <v>132.45647099999999</v>
      </c>
      <c r="H175" s="45">
        <v>0</v>
      </c>
      <c r="I175" s="46">
        <f t="shared" si="14"/>
        <v>191.9659</v>
      </c>
      <c r="J175" s="44">
        <v>0</v>
      </c>
      <c r="K175" s="44">
        <v>250</v>
      </c>
      <c r="L175" s="25">
        <f t="shared" si="24"/>
        <v>2667.9476289999998</v>
      </c>
    </row>
    <row r="176" spans="1:12" s="50" customFormat="1" ht="16.5" customHeight="1" x14ac:dyDescent="0.3">
      <c r="A176" s="53">
        <v>114</v>
      </c>
      <c r="B176" s="42" t="s">
        <v>210</v>
      </c>
      <c r="C176" s="24" t="s">
        <v>134</v>
      </c>
      <c r="D176" s="43" t="s">
        <v>340</v>
      </c>
      <c r="E176" s="43" t="s">
        <v>330</v>
      </c>
      <c r="F176" s="44">
        <v>8000</v>
      </c>
      <c r="G176" s="44">
        <f t="shared" si="13"/>
        <v>386.40000000000003</v>
      </c>
      <c r="H176" s="45"/>
      <c r="I176" s="46">
        <f t="shared" si="14"/>
        <v>560</v>
      </c>
      <c r="J176" s="44">
        <v>193.18</v>
      </c>
      <c r="K176" s="44">
        <v>250</v>
      </c>
      <c r="L176" s="25">
        <f>F176-G176-I176-J176+K176</f>
        <v>7110.42</v>
      </c>
    </row>
    <row r="177" spans="1:12" s="50" customFormat="1" ht="16.5" customHeight="1" x14ac:dyDescent="0.3">
      <c r="A177" s="53">
        <v>115</v>
      </c>
      <c r="B177" s="42" t="s">
        <v>210</v>
      </c>
      <c r="C177" s="24" t="s">
        <v>134</v>
      </c>
      <c r="D177" s="43" t="s">
        <v>456</v>
      </c>
      <c r="E177" s="43" t="s">
        <v>31</v>
      </c>
      <c r="F177" s="44">
        <v>2742.37</v>
      </c>
      <c r="G177" s="44">
        <f t="shared" si="13"/>
        <v>132.45647099999999</v>
      </c>
      <c r="H177" s="45">
        <v>0</v>
      </c>
      <c r="I177" s="46">
        <f t="shared" si="14"/>
        <v>191.9659</v>
      </c>
      <c r="J177" s="44">
        <v>0</v>
      </c>
      <c r="K177" s="44">
        <v>250</v>
      </c>
      <c r="L177" s="25">
        <f>F177-G177-I177-J177+K177</f>
        <v>2667.9476289999998</v>
      </c>
    </row>
    <row r="178" spans="1:12" s="50" customFormat="1" ht="16.5" customHeight="1" x14ac:dyDescent="0.3">
      <c r="A178" s="53">
        <v>116</v>
      </c>
      <c r="B178" s="42" t="s">
        <v>213</v>
      </c>
      <c r="C178" s="24" t="s">
        <v>134</v>
      </c>
      <c r="D178" s="43" t="s">
        <v>45</v>
      </c>
      <c r="E178" s="43" t="s">
        <v>430</v>
      </c>
      <c r="F178" s="44">
        <v>1706.13</v>
      </c>
      <c r="G178" s="44">
        <f t="shared" si="13"/>
        <v>82.406079000000005</v>
      </c>
      <c r="H178" s="45">
        <v>0</v>
      </c>
      <c r="I178" s="46">
        <f t="shared" si="14"/>
        <v>119.42910000000002</v>
      </c>
      <c r="J178" s="44">
        <v>0</v>
      </c>
      <c r="K178" s="44">
        <v>0</v>
      </c>
      <c r="L178" s="25">
        <f t="shared" si="24"/>
        <v>1504.294821</v>
      </c>
    </row>
    <row r="179" spans="1:12" s="50" customFormat="1" ht="16.5" customHeight="1" x14ac:dyDescent="0.3">
      <c r="A179" s="53">
        <v>117</v>
      </c>
      <c r="B179" s="42" t="s">
        <v>213</v>
      </c>
      <c r="C179" s="24" t="s">
        <v>134</v>
      </c>
      <c r="D179" s="43" t="s">
        <v>75</v>
      </c>
      <c r="E179" s="43" t="s">
        <v>429</v>
      </c>
      <c r="F179" s="44">
        <v>2046.35</v>
      </c>
      <c r="G179" s="44">
        <f>F179*4.83%</f>
        <v>98.838705000000004</v>
      </c>
      <c r="H179" s="45">
        <v>0</v>
      </c>
      <c r="I179" s="46">
        <f>F179*7%</f>
        <v>143.24450000000002</v>
      </c>
      <c r="J179" s="44">
        <v>0</v>
      </c>
      <c r="K179" s="44">
        <v>0</v>
      </c>
      <c r="L179" s="25">
        <f>F179-G179-H179-I179-J179+K179</f>
        <v>1804.2667949999998</v>
      </c>
    </row>
    <row r="180" spans="1:12" s="50" customFormat="1" ht="16.5" customHeight="1" x14ac:dyDescent="0.3">
      <c r="A180" s="53">
        <v>118</v>
      </c>
      <c r="B180" s="42" t="s">
        <v>205</v>
      </c>
      <c r="C180" s="24" t="s">
        <v>134</v>
      </c>
      <c r="D180" s="43" t="s">
        <v>101</v>
      </c>
      <c r="E180" s="43" t="s">
        <v>303</v>
      </c>
      <c r="F180" s="44">
        <v>1706.13</v>
      </c>
      <c r="G180" s="44">
        <f t="shared" si="13"/>
        <v>82.406079000000005</v>
      </c>
      <c r="H180" s="45">
        <v>0</v>
      </c>
      <c r="I180" s="46">
        <f t="shared" si="14"/>
        <v>119.42910000000002</v>
      </c>
      <c r="J180" s="44">
        <v>0</v>
      </c>
      <c r="K180" s="44">
        <v>0</v>
      </c>
      <c r="L180" s="25">
        <f t="shared" ref="L180:L186" si="25">F180-G180-H180-I180-J180+K180</f>
        <v>1504.294821</v>
      </c>
    </row>
    <row r="181" spans="1:12" s="50" customFormat="1" ht="16.5" customHeight="1" x14ac:dyDescent="0.3">
      <c r="A181" s="53">
        <v>119</v>
      </c>
      <c r="B181" s="42" t="s">
        <v>205</v>
      </c>
      <c r="C181" s="24" t="s">
        <v>134</v>
      </c>
      <c r="D181" s="43" t="s">
        <v>182</v>
      </c>
      <c r="E181" s="43" t="s">
        <v>468</v>
      </c>
      <c r="F181" s="44">
        <v>1595</v>
      </c>
      <c r="G181" s="44">
        <f t="shared" si="13"/>
        <v>77.038499999999999</v>
      </c>
      <c r="H181" s="45">
        <v>0</v>
      </c>
      <c r="I181" s="46">
        <f t="shared" si="14"/>
        <v>111.65</v>
      </c>
      <c r="J181" s="44">
        <v>0</v>
      </c>
      <c r="K181" s="44">
        <v>0</v>
      </c>
      <c r="L181" s="25">
        <f t="shared" si="25"/>
        <v>1406.3114999999998</v>
      </c>
    </row>
    <row r="182" spans="1:12" s="50" customFormat="1" ht="16.5" customHeight="1" x14ac:dyDescent="0.3">
      <c r="A182" s="53">
        <v>120</v>
      </c>
      <c r="B182" s="42" t="s">
        <v>205</v>
      </c>
      <c r="C182" s="24" t="s">
        <v>134</v>
      </c>
      <c r="D182" s="43" t="s">
        <v>358</v>
      </c>
      <c r="E182" s="43" t="s">
        <v>252</v>
      </c>
      <c r="F182" s="44">
        <v>1591.05</v>
      </c>
      <c r="G182" s="44">
        <f t="shared" si="13"/>
        <v>76.847715000000008</v>
      </c>
      <c r="H182" s="45">
        <v>0</v>
      </c>
      <c r="I182" s="46">
        <f t="shared" si="14"/>
        <v>111.37350000000001</v>
      </c>
      <c r="J182" s="44">
        <v>0</v>
      </c>
      <c r="K182" s="44">
        <v>0</v>
      </c>
      <c r="L182" s="25">
        <f t="shared" si="25"/>
        <v>1402.8287849999999</v>
      </c>
    </row>
    <row r="183" spans="1:12" s="50" customFormat="1" ht="16.5" customHeight="1" x14ac:dyDescent="0.3">
      <c r="A183" s="53">
        <v>121</v>
      </c>
      <c r="B183" s="42" t="s">
        <v>205</v>
      </c>
      <c r="C183" s="24" t="s">
        <v>134</v>
      </c>
      <c r="D183" s="43" t="s">
        <v>294</v>
      </c>
      <c r="E183" s="43" t="s">
        <v>462</v>
      </c>
      <c r="F183" s="44">
        <v>2742.37</v>
      </c>
      <c r="G183" s="44">
        <f t="shared" si="13"/>
        <v>132.45647099999999</v>
      </c>
      <c r="H183" s="45">
        <v>0</v>
      </c>
      <c r="I183" s="46">
        <f t="shared" si="14"/>
        <v>191.9659</v>
      </c>
      <c r="J183" s="44">
        <v>0</v>
      </c>
      <c r="K183" s="44">
        <v>250</v>
      </c>
      <c r="L183" s="25">
        <f>F183-G183-H183-I183-J183+K183</f>
        <v>2667.9476289999998</v>
      </c>
    </row>
    <row r="184" spans="1:12" s="50" customFormat="1" ht="16.5" customHeight="1" x14ac:dyDescent="0.3">
      <c r="A184" s="53">
        <v>122</v>
      </c>
      <c r="B184" s="42" t="s">
        <v>205</v>
      </c>
      <c r="C184" s="24" t="s">
        <v>134</v>
      </c>
      <c r="D184" s="43" t="s">
        <v>42</v>
      </c>
      <c r="E184" s="43" t="s">
        <v>463</v>
      </c>
      <c r="F184" s="44">
        <v>1935</v>
      </c>
      <c r="G184" s="44">
        <f>F184*4.83%</f>
        <v>93.46050000000001</v>
      </c>
      <c r="H184" s="45">
        <v>0</v>
      </c>
      <c r="I184" s="46">
        <f>F184*7%</f>
        <v>135.45000000000002</v>
      </c>
      <c r="J184" s="44">
        <v>0</v>
      </c>
      <c r="K184" s="44">
        <v>0</v>
      </c>
      <c r="L184" s="25">
        <f>F184-G184-H184-I184-J184+K184</f>
        <v>1706.0895</v>
      </c>
    </row>
    <row r="185" spans="1:12" s="50" customFormat="1" ht="16.5" customHeight="1" x14ac:dyDescent="0.3">
      <c r="A185" s="53">
        <v>123</v>
      </c>
      <c r="B185" s="42" t="s">
        <v>205</v>
      </c>
      <c r="C185" s="24" t="s">
        <v>134</v>
      </c>
      <c r="D185" s="43" t="s">
        <v>38</v>
      </c>
      <c r="E185" s="43" t="s">
        <v>467</v>
      </c>
      <c r="F185" s="44">
        <v>2046.35</v>
      </c>
      <c r="G185" s="44">
        <f>F185*4.83%</f>
        <v>98.838705000000004</v>
      </c>
      <c r="H185" s="45">
        <v>0</v>
      </c>
      <c r="I185" s="46">
        <f>F185*7%</f>
        <v>143.24450000000002</v>
      </c>
      <c r="J185" s="44">
        <v>0</v>
      </c>
      <c r="K185" s="44">
        <v>0</v>
      </c>
      <c r="L185" s="25">
        <f>F185-G185-H185-I185-J185+K185</f>
        <v>1804.2667949999998</v>
      </c>
    </row>
    <row r="186" spans="1:12" s="50" customFormat="1" ht="16.5" customHeight="1" x14ac:dyDescent="0.3">
      <c r="A186" s="53">
        <v>124</v>
      </c>
      <c r="B186" s="42" t="s">
        <v>214</v>
      </c>
      <c r="C186" s="24" t="s">
        <v>134</v>
      </c>
      <c r="D186" s="43" t="s">
        <v>100</v>
      </c>
      <c r="E186" s="43" t="s">
        <v>190</v>
      </c>
      <c r="F186" s="44">
        <v>2962.37</v>
      </c>
      <c r="G186" s="44">
        <f t="shared" si="13"/>
        <v>143.082471</v>
      </c>
      <c r="H186" s="45">
        <v>0</v>
      </c>
      <c r="I186" s="46">
        <f t="shared" si="14"/>
        <v>207.36590000000001</v>
      </c>
      <c r="J186" s="44">
        <v>0</v>
      </c>
      <c r="K186" s="44">
        <v>250</v>
      </c>
      <c r="L186" s="25">
        <f t="shared" si="25"/>
        <v>2861.9216289999995</v>
      </c>
    </row>
    <row r="187" spans="1:12" s="50" customFormat="1" ht="16.5" customHeight="1" x14ac:dyDescent="0.3">
      <c r="A187" s="53">
        <v>125</v>
      </c>
      <c r="B187" s="42" t="s">
        <v>214</v>
      </c>
      <c r="C187" s="24" t="s">
        <v>134</v>
      </c>
      <c r="D187" s="43" t="s">
        <v>104</v>
      </c>
      <c r="E187" s="43" t="s">
        <v>448</v>
      </c>
      <c r="F187" s="44">
        <v>2962.37</v>
      </c>
      <c r="G187" s="44">
        <f t="shared" si="13"/>
        <v>143.082471</v>
      </c>
      <c r="H187" s="45">
        <v>0</v>
      </c>
      <c r="I187" s="46">
        <f t="shared" si="14"/>
        <v>207.36590000000001</v>
      </c>
      <c r="J187" s="44">
        <v>0</v>
      </c>
      <c r="K187" s="44">
        <v>250</v>
      </c>
      <c r="L187" s="25">
        <f>F187-G187-H187-I187-J187+K187</f>
        <v>2861.9216289999995</v>
      </c>
    </row>
    <row r="188" spans="1:12" s="50" customFormat="1" ht="16.5" customHeight="1" x14ac:dyDescent="0.3">
      <c r="A188" s="53">
        <v>126</v>
      </c>
      <c r="B188" s="42" t="s">
        <v>214</v>
      </c>
      <c r="C188" s="24" t="s">
        <v>134</v>
      </c>
      <c r="D188" s="43" t="s">
        <v>432</v>
      </c>
      <c r="E188" s="43" t="s">
        <v>461</v>
      </c>
      <c r="F188" s="44">
        <v>1900</v>
      </c>
      <c r="G188" s="44">
        <f t="shared" si="13"/>
        <v>91.77000000000001</v>
      </c>
      <c r="H188" s="45">
        <v>0</v>
      </c>
      <c r="I188" s="46">
        <f t="shared" si="14"/>
        <v>133</v>
      </c>
      <c r="J188" s="44">
        <v>0</v>
      </c>
      <c r="K188" s="44">
        <v>0</v>
      </c>
      <c r="L188" s="25">
        <f>F188-G188-I188</f>
        <v>1675.23</v>
      </c>
    </row>
    <row r="189" spans="1:12" s="50" customFormat="1" ht="18" customHeight="1" x14ac:dyDescent="0.3">
      <c r="A189" s="53">
        <v>127</v>
      </c>
      <c r="B189" s="57" t="s">
        <v>425</v>
      </c>
      <c r="C189" s="24" t="s">
        <v>134</v>
      </c>
      <c r="D189" s="43" t="s">
        <v>263</v>
      </c>
      <c r="E189" s="52" t="s">
        <v>427</v>
      </c>
      <c r="F189" s="58">
        <v>3290</v>
      </c>
      <c r="G189" s="44">
        <f t="shared" si="13"/>
        <v>158.90700000000001</v>
      </c>
      <c r="H189" s="45">
        <v>0</v>
      </c>
      <c r="I189" s="46">
        <f t="shared" si="14"/>
        <v>230.3</v>
      </c>
      <c r="J189" s="44">
        <v>0</v>
      </c>
      <c r="K189" s="25">
        <v>250</v>
      </c>
      <c r="L189" s="82">
        <v>3150.7929999999997</v>
      </c>
    </row>
    <row r="190" spans="1:12" s="50" customFormat="1" ht="16.5" customHeight="1" x14ac:dyDescent="0.3">
      <c r="A190" s="53">
        <v>128</v>
      </c>
      <c r="B190" s="57" t="s">
        <v>425</v>
      </c>
      <c r="C190" s="24" t="s">
        <v>134</v>
      </c>
      <c r="D190" s="52" t="s">
        <v>337</v>
      </c>
      <c r="E190" s="43" t="s">
        <v>426</v>
      </c>
      <c r="F190" s="44">
        <v>2962.37</v>
      </c>
      <c r="G190" s="44">
        <f t="shared" ref="G190:G203" si="26">F190*4.83%</f>
        <v>143.082471</v>
      </c>
      <c r="H190" s="45"/>
      <c r="I190" s="46">
        <f t="shared" ref="I190:I203" si="27">F190*7%</f>
        <v>207.36590000000001</v>
      </c>
      <c r="J190" s="44"/>
      <c r="K190" s="44">
        <v>250</v>
      </c>
      <c r="L190" s="25">
        <f>F190-G190-H190-I190-J190+K190</f>
        <v>2861.9216289999995</v>
      </c>
    </row>
    <row r="191" spans="1:12" s="50" customFormat="1" ht="16.5" customHeight="1" x14ac:dyDescent="0.3">
      <c r="A191" s="53">
        <v>129</v>
      </c>
      <c r="B191" s="57" t="s">
        <v>155</v>
      </c>
      <c r="C191" s="24" t="s">
        <v>134</v>
      </c>
      <c r="D191" s="43" t="s">
        <v>237</v>
      </c>
      <c r="E191" s="43" t="s">
        <v>400</v>
      </c>
      <c r="F191" s="44">
        <v>3962.37</v>
      </c>
      <c r="G191" s="44">
        <f t="shared" si="26"/>
        <v>191.38247100000001</v>
      </c>
      <c r="H191" s="45">
        <v>0</v>
      </c>
      <c r="I191" s="46">
        <f t="shared" si="27"/>
        <v>277.36590000000001</v>
      </c>
      <c r="J191" s="44">
        <v>0</v>
      </c>
      <c r="K191" s="44">
        <v>250</v>
      </c>
      <c r="L191" s="25">
        <f t="shared" ref="L191" si="28">F191-G191-H191-I191-J191+K191</f>
        <v>3743.6216290000002</v>
      </c>
    </row>
    <row r="192" spans="1:12" s="50" customFormat="1" ht="16.5" customHeight="1" x14ac:dyDescent="0.3">
      <c r="A192" s="53">
        <v>130</v>
      </c>
      <c r="B192" s="57" t="s">
        <v>155</v>
      </c>
      <c r="C192" s="24" t="s">
        <v>134</v>
      </c>
      <c r="D192" s="43" t="s">
        <v>244</v>
      </c>
      <c r="E192" s="43" t="s">
        <v>264</v>
      </c>
      <c r="F192" s="44">
        <v>2962.37</v>
      </c>
      <c r="G192" s="44">
        <f t="shared" si="26"/>
        <v>143.082471</v>
      </c>
      <c r="H192" s="45">
        <v>0</v>
      </c>
      <c r="I192" s="46">
        <f t="shared" si="27"/>
        <v>207.36590000000001</v>
      </c>
      <c r="J192" s="44">
        <v>0</v>
      </c>
      <c r="K192" s="44">
        <v>250</v>
      </c>
      <c r="L192" s="25">
        <f>F192-G192-I192+K192</f>
        <v>2861.9216289999995</v>
      </c>
    </row>
    <row r="193" spans="1:12" s="50" customFormat="1" ht="16.5" customHeight="1" x14ac:dyDescent="0.3">
      <c r="A193" s="53">
        <v>131</v>
      </c>
      <c r="B193" s="42" t="s">
        <v>211</v>
      </c>
      <c r="C193" s="24" t="s">
        <v>134</v>
      </c>
      <c r="D193" s="43" t="s">
        <v>169</v>
      </c>
      <c r="E193" s="43" t="s">
        <v>187</v>
      </c>
      <c r="F193" s="44">
        <v>3170</v>
      </c>
      <c r="G193" s="44">
        <f t="shared" si="26"/>
        <v>153.11100000000002</v>
      </c>
      <c r="H193" s="45">
        <v>42.6</v>
      </c>
      <c r="I193" s="46">
        <f t="shared" si="27"/>
        <v>221.90000000000003</v>
      </c>
      <c r="J193" s="44">
        <v>0</v>
      </c>
      <c r="K193" s="44">
        <v>250</v>
      </c>
      <c r="L193" s="25">
        <f>F193-G193-H193-I193+K193</f>
        <v>3002.3890000000001</v>
      </c>
    </row>
    <row r="194" spans="1:12" s="50" customFormat="1" ht="18" customHeight="1" x14ac:dyDescent="0.3">
      <c r="A194" s="53">
        <v>132</v>
      </c>
      <c r="B194" s="42" t="s">
        <v>420</v>
      </c>
      <c r="C194" s="24" t="s">
        <v>134</v>
      </c>
      <c r="D194" s="52" t="s">
        <v>366</v>
      </c>
      <c r="E194" s="52" t="s">
        <v>370</v>
      </c>
      <c r="F194" s="58">
        <v>1370</v>
      </c>
      <c r="G194" s="44">
        <f t="shared" si="26"/>
        <v>66.171000000000006</v>
      </c>
      <c r="H194" s="45">
        <v>0</v>
      </c>
      <c r="I194" s="46">
        <f t="shared" si="27"/>
        <v>95.9</v>
      </c>
      <c r="J194" s="44">
        <v>0</v>
      </c>
      <c r="K194" s="25">
        <v>0</v>
      </c>
      <c r="L194" s="82">
        <f t="shared" ref="L194:L203" si="29">F194-G194-H194-I194-J194+K194</f>
        <v>1207.9289999999999</v>
      </c>
    </row>
    <row r="195" spans="1:12" s="50" customFormat="1" ht="18" customHeight="1" x14ac:dyDescent="0.3">
      <c r="A195" s="53">
        <v>133</v>
      </c>
      <c r="B195" s="42" t="s">
        <v>420</v>
      </c>
      <c r="C195" s="24" t="s">
        <v>134</v>
      </c>
      <c r="D195" s="52" t="s">
        <v>376</v>
      </c>
      <c r="E195" s="52" t="s">
        <v>378</v>
      </c>
      <c r="F195" s="58">
        <v>1370</v>
      </c>
      <c r="G195" s="44">
        <f t="shared" si="26"/>
        <v>66.171000000000006</v>
      </c>
      <c r="H195" s="45">
        <v>0</v>
      </c>
      <c r="I195" s="46">
        <f t="shared" si="27"/>
        <v>95.9</v>
      </c>
      <c r="J195" s="44">
        <v>0</v>
      </c>
      <c r="K195" s="25">
        <v>0</v>
      </c>
      <c r="L195" s="82">
        <f t="shared" si="29"/>
        <v>1207.9289999999999</v>
      </c>
    </row>
    <row r="196" spans="1:12" s="50" customFormat="1" ht="18" customHeight="1" x14ac:dyDescent="0.3">
      <c r="A196" s="53">
        <v>134</v>
      </c>
      <c r="B196" s="42" t="s">
        <v>420</v>
      </c>
      <c r="C196" s="24" t="s">
        <v>134</v>
      </c>
      <c r="D196" s="43" t="s">
        <v>369</v>
      </c>
      <c r="E196" s="84" t="s">
        <v>377</v>
      </c>
      <c r="F196" s="58">
        <v>1370</v>
      </c>
      <c r="G196" s="44">
        <f t="shared" si="26"/>
        <v>66.171000000000006</v>
      </c>
      <c r="H196" s="45">
        <v>0</v>
      </c>
      <c r="I196" s="46">
        <f t="shared" si="27"/>
        <v>95.9</v>
      </c>
      <c r="J196" s="44">
        <v>0</v>
      </c>
      <c r="K196" s="25">
        <v>0</v>
      </c>
      <c r="L196" s="82">
        <f t="shared" si="29"/>
        <v>1207.9289999999999</v>
      </c>
    </row>
    <row r="197" spans="1:12" s="50" customFormat="1" ht="18" customHeight="1" x14ac:dyDescent="0.3">
      <c r="A197" s="53">
        <v>135</v>
      </c>
      <c r="B197" s="42" t="s">
        <v>420</v>
      </c>
      <c r="C197" s="24" t="s">
        <v>134</v>
      </c>
      <c r="D197" s="52" t="s">
        <v>379</v>
      </c>
      <c r="E197" s="85" t="s">
        <v>380</v>
      </c>
      <c r="F197" s="58">
        <v>1370</v>
      </c>
      <c r="G197" s="44">
        <f t="shared" si="26"/>
        <v>66.171000000000006</v>
      </c>
      <c r="H197" s="45">
        <v>0</v>
      </c>
      <c r="I197" s="46">
        <f t="shared" si="27"/>
        <v>95.9</v>
      </c>
      <c r="J197" s="44">
        <v>0</v>
      </c>
      <c r="K197" s="25">
        <v>0</v>
      </c>
      <c r="L197" s="82">
        <f t="shared" si="29"/>
        <v>1207.9289999999999</v>
      </c>
    </row>
    <row r="198" spans="1:12" s="50" customFormat="1" ht="18" customHeight="1" x14ac:dyDescent="0.3">
      <c r="A198" s="53">
        <v>136</v>
      </c>
      <c r="B198" s="42" t="s">
        <v>420</v>
      </c>
      <c r="C198" s="24" t="s">
        <v>134</v>
      </c>
      <c r="D198" s="52" t="s">
        <v>363</v>
      </c>
      <c r="E198" s="85" t="s">
        <v>436</v>
      </c>
      <c r="F198" s="58">
        <v>1370</v>
      </c>
      <c r="G198" s="44">
        <f t="shared" si="26"/>
        <v>66.171000000000006</v>
      </c>
      <c r="H198" s="45">
        <v>0</v>
      </c>
      <c r="I198" s="46">
        <f t="shared" si="27"/>
        <v>95.9</v>
      </c>
      <c r="J198" s="44">
        <v>0</v>
      </c>
      <c r="K198" s="25">
        <v>0</v>
      </c>
      <c r="L198" s="82">
        <f t="shared" si="29"/>
        <v>1207.9289999999999</v>
      </c>
    </row>
    <row r="199" spans="1:12" s="50" customFormat="1" ht="18" customHeight="1" x14ac:dyDescent="0.3">
      <c r="A199" s="53">
        <v>137</v>
      </c>
      <c r="B199" s="42" t="s">
        <v>420</v>
      </c>
      <c r="C199" s="24" t="s">
        <v>134</v>
      </c>
      <c r="D199" s="52" t="s">
        <v>374</v>
      </c>
      <c r="E199" s="52" t="s">
        <v>421</v>
      </c>
      <c r="F199" s="58">
        <v>1370</v>
      </c>
      <c r="G199" s="44">
        <f t="shared" si="26"/>
        <v>66.171000000000006</v>
      </c>
      <c r="H199" s="45">
        <v>0</v>
      </c>
      <c r="I199" s="46">
        <f t="shared" si="27"/>
        <v>95.9</v>
      </c>
      <c r="J199" s="44">
        <v>0</v>
      </c>
      <c r="K199" s="25">
        <v>0</v>
      </c>
      <c r="L199" s="82">
        <f t="shared" si="29"/>
        <v>1207.9289999999999</v>
      </c>
    </row>
    <row r="200" spans="1:12" s="50" customFormat="1" ht="18" customHeight="1" x14ac:dyDescent="0.3">
      <c r="A200" s="53">
        <v>138</v>
      </c>
      <c r="B200" s="42" t="s">
        <v>420</v>
      </c>
      <c r="C200" s="24" t="s">
        <v>134</v>
      </c>
      <c r="D200" s="52" t="s">
        <v>395</v>
      </c>
      <c r="E200" s="52" t="s">
        <v>470</v>
      </c>
      <c r="F200" s="58">
        <v>1370</v>
      </c>
      <c r="G200" s="44">
        <f t="shared" si="26"/>
        <v>66.171000000000006</v>
      </c>
      <c r="H200" s="45">
        <v>0</v>
      </c>
      <c r="I200" s="46">
        <f t="shared" si="27"/>
        <v>95.9</v>
      </c>
      <c r="J200" s="44">
        <v>0</v>
      </c>
      <c r="K200" s="25">
        <v>0</v>
      </c>
      <c r="L200" s="82">
        <f t="shared" si="29"/>
        <v>1207.9289999999999</v>
      </c>
    </row>
    <row r="201" spans="1:12" s="50" customFormat="1" ht="18" customHeight="1" x14ac:dyDescent="0.3">
      <c r="A201" s="53">
        <v>139</v>
      </c>
      <c r="B201" s="42" t="s">
        <v>420</v>
      </c>
      <c r="C201" s="57" t="s">
        <v>134</v>
      </c>
      <c r="D201" s="52" t="s">
        <v>401</v>
      </c>
      <c r="E201" s="52" t="s">
        <v>402</v>
      </c>
      <c r="F201" s="58">
        <v>1370</v>
      </c>
      <c r="G201" s="44">
        <f t="shared" si="26"/>
        <v>66.171000000000006</v>
      </c>
      <c r="H201" s="45">
        <v>0</v>
      </c>
      <c r="I201" s="46">
        <f t="shared" si="27"/>
        <v>95.9</v>
      </c>
      <c r="J201" s="44">
        <v>0</v>
      </c>
      <c r="K201" s="25">
        <v>0</v>
      </c>
      <c r="L201" s="82">
        <f t="shared" si="29"/>
        <v>1207.9289999999999</v>
      </c>
    </row>
    <row r="202" spans="1:12" s="50" customFormat="1" ht="18" customHeight="1" x14ac:dyDescent="0.3">
      <c r="A202" s="53">
        <v>140</v>
      </c>
      <c r="B202" s="42" t="s">
        <v>420</v>
      </c>
      <c r="C202" s="24" t="s">
        <v>134</v>
      </c>
      <c r="D202" s="52" t="s">
        <v>362</v>
      </c>
      <c r="E202" s="52" t="s">
        <v>364</v>
      </c>
      <c r="F202" s="58">
        <v>1591.05</v>
      </c>
      <c r="G202" s="44">
        <f t="shared" si="26"/>
        <v>76.847715000000008</v>
      </c>
      <c r="H202" s="45">
        <v>0</v>
      </c>
      <c r="I202" s="46">
        <f t="shared" si="27"/>
        <v>111.37350000000001</v>
      </c>
      <c r="J202" s="44">
        <v>0</v>
      </c>
      <c r="K202" s="25">
        <v>0</v>
      </c>
      <c r="L202" s="82">
        <f t="shared" si="29"/>
        <v>1402.8287849999999</v>
      </c>
    </row>
    <row r="203" spans="1:12" s="50" customFormat="1" ht="16.5" customHeight="1" x14ac:dyDescent="0.3">
      <c r="A203" s="53">
        <v>141</v>
      </c>
      <c r="B203" s="42" t="s">
        <v>420</v>
      </c>
      <c r="C203" s="24" t="s">
        <v>134</v>
      </c>
      <c r="D203" s="43" t="s">
        <v>62</v>
      </c>
      <c r="E203" s="52" t="s">
        <v>63</v>
      </c>
      <c r="F203" s="44">
        <v>2067.37</v>
      </c>
      <c r="G203" s="44">
        <f t="shared" si="26"/>
        <v>99.853971000000001</v>
      </c>
      <c r="H203" s="45">
        <v>0</v>
      </c>
      <c r="I203" s="46">
        <f t="shared" si="27"/>
        <v>144.7159</v>
      </c>
      <c r="J203" s="44">
        <v>0</v>
      </c>
      <c r="K203" s="44">
        <v>0</v>
      </c>
      <c r="L203" s="83">
        <f t="shared" si="29"/>
        <v>1822.800129</v>
      </c>
    </row>
    <row r="204" spans="1:12" s="50" customFormat="1" ht="18" customHeight="1" x14ac:dyDescent="0.3">
      <c r="A204" s="53">
        <v>142</v>
      </c>
      <c r="B204" s="42" t="s">
        <v>361</v>
      </c>
      <c r="C204" s="24" t="s">
        <v>134</v>
      </c>
      <c r="D204" s="52" t="s">
        <v>365</v>
      </c>
      <c r="E204" s="52" t="s">
        <v>469</v>
      </c>
      <c r="F204" s="58">
        <v>1370</v>
      </c>
      <c r="G204" s="44">
        <f t="shared" ref="G204:G213" si="30">F204*4.83%</f>
        <v>66.171000000000006</v>
      </c>
      <c r="H204" s="45">
        <v>0</v>
      </c>
      <c r="I204" s="46">
        <f t="shared" ref="I204:I213" si="31">F204*7%</f>
        <v>95.9</v>
      </c>
      <c r="J204" s="44">
        <v>0</v>
      </c>
      <c r="K204" s="25">
        <v>0</v>
      </c>
      <c r="L204" s="82">
        <f t="shared" ref="L204:L213" si="32">F204-G204-H204-I204-J204+K204</f>
        <v>1207.9289999999999</v>
      </c>
    </row>
    <row r="205" spans="1:12" s="50" customFormat="1" ht="18" customHeight="1" x14ac:dyDescent="0.3">
      <c r="A205" s="53">
        <v>143</v>
      </c>
      <c r="B205" s="42" t="s">
        <v>361</v>
      </c>
      <c r="C205" s="24" t="s">
        <v>134</v>
      </c>
      <c r="D205" s="52" t="s">
        <v>367</v>
      </c>
      <c r="E205" s="52" t="s">
        <v>368</v>
      </c>
      <c r="F205" s="58">
        <v>1370</v>
      </c>
      <c r="G205" s="44">
        <f t="shared" si="30"/>
        <v>66.171000000000006</v>
      </c>
      <c r="H205" s="45">
        <v>0</v>
      </c>
      <c r="I205" s="46">
        <f t="shared" si="31"/>
        <v>95.9</v>
      </c>
      <c r="J205" s="44">
        <v>0</v>
      </c>
      <c r="K205" s="25">
        <v>0</v>
      </c>
      <c r="L205" s="82">
        <f t="shared" si="32"/>
        <v>1207.9289999999999</v>
      </c>
    </row>
    <row r="206" spans="1:12" s="50" customFormat="1" ht="18" customHeight="1" x14ac:dyDescent="0.3">
      <c r="A206" s="53">
        <v>144</v>
      </c>
      <c r="B206" s="42" t="s">
        <v>361</v>
      </c>
      <c r="C206" s="24" t="s">
        <v>134</v>
      </c>
      <c r="D206" s="52" t="s">
        <v>371</v>
      </c>
      <c r="E206" s="52" t="s">
        <v>372</v>
      </c>
      <c r="F206" s="58">
        <v>821.99900000000002</v>
      </c>
      <c r="G206" s="44">
        <f t="shared" si="30"/>
        <v>39.702551700000001</v>
      </c>
      <c r="H206" s="45">
        <v>0</v>
      </c>
      <c r="I206" s="46">
        <f t="shared" si="31"/>
        <v>57.539930000000005</v>
      </c>
      <c r="J206" s="44">
        <v>0</v>
      </c>
      <c r="K206" s="25">
        <v>0</v>
      </c>
      <c r="L206" s="82">
        <f t="shared" si="32"/>
        <v>724.75651830000004</v>
      </c>
    </row>
    <row r="207" spans="1:12" s="50" customFormat="1" ht="18" customHeight="1" x14ac:dyDescent="0.3">
      <c r="A207" s="53">
        <v>145</v>
      </c>
      <c r="B207" s="42" t="s">
        <v>361</v>
      </c>
      <c r="C207" s="24" t="s">
        <v>134</v>
      </c>
      <c r="D207" s="52" t="s">
        <v>375</v>
      </c>
      <c r="E207" s="52" t="s">
        <v>373</v>
      </c>
      <c r="F207" s="58">
        <v>1370</v>
      </c>
      <c r="G207" s="44">
        <f t="shared" si="30"/>
        <v>66.171000000000006</v>
      </c>
      <c r="H207" s="45">
        <v>0</v>
      </c>
      <c r="I207" s="46">
        <f t="shared" si="31"/>
        <v>95.9</v>
      </c>
      <c r="J207" s="44">
        <v>0</v>
      </c>
      <c r="K207" s="25">
        <v>0</v>
      </c>
      <c r="L207" s="82">
        <f t="shared" si="32"/>
        <v>1207.9289999999999</v>
      </c>
    </row>
    <row r="208" spans="1:12" s="50" customFormat="1" ht="18" customHeight="1" x14ac:dyDescent="0.3">
      <c r="A208" s="53">
        <v>146</v>
      </c>
      <c r="B208" s="42" t="s">
        <v>361</v>
      </c>
      <c r="C208" s="57" t="s">
        <v>134</v>
      </c>
      <c r="D208" s="52" t="s">
        <v>474</v>
      </c>
      <c r="E208" s="52" t="s">
        <v>392</v>
      </c>
      <c r="F208" s="58">
        <v>1370</v>
      </c>
      <c r="G208" s="44">
        <f t="shared" si="30"/>
        <v>66.171000000000006</v>
      </c>
      <c r="H208" s="45">
        <v>0</v>
      </c>
      <c r="I208" s="46">
        <f t="shared" si="31"/>
        <v>95.9</v>
      </c>
      <c r="J208" s="44">
        <v>0</v>
      </c>
      <c r="K208" s="25">
        <v>0</v>
      </c>
      <c r="L208" s="82">
        <f t="shared" si="32"/>
        <v>1207.9289999999999</v>
      </c>
    </row>
    <row r="209" spans="1:12" s="50" customFormat="1" ht="18" customHeight="1" x14ac:dyDescent="0.3">
      <c r="A209" s="53">
        <v>147</v>
      </c>
      <c r="B209" s="42" t="s">
        <v>361</v>
      </c>
      <c r="C209" s="24" t="s">
        <v>134</v>
      </c>
      <c r="D209" s="52" t="s">
        <v>393</v>
      </c>
      <c r="E209" s="85" t="s">
        <v>394</v>
      </c>
      <c r="F209" s="58">
        <v>1370</v>
      </c>
      <c r="G209" s="44">
        <f t="shared" si="30"/>
        <v>66.171000000000006</v>
      </c>
      <c r="H209" s="45">
        <v>0</v>
      </c>
      <c r="I209" s="46">
        <f t="shared" si="31"/>
        <v>95.9</v>
      </c>
      <c r="J209" s="44">
        <v>0</v>
      </c>
      <c r="K209" s="25">
        <v>0</v>
      </c>
      <c r="L209" s="82">
        <f t="shared" si="32"/>
        <v>1207.9289999999999</v>
      </c>
    </row>
    <row r="210" spans="1:12" s="50" customFormat="1" ht="18" customHeight="1" x14ac:dyDescent="0.3">
      <c r="A210" s="53">
        <v>148</v>
      </c>
      <c r="B210" s="42" t="s">
        <v>361</v>
      </c>
      <c r="C210" s="24" t="s">
        <v>134</v>
      </c>
      <c r="D210" s="52" t="s">
        <v>435</v>
      </c>
      <c r="E210" s="85" t="s">
        <v>437</v>
      </c>
      <c r="F210" s="58">
        <v>1370</v>
      </c>
      <c r="G210" s="44">
        <f t="shared" si="30"/>
        <v>66.171000000000006</v>
      </c>
      <c r="H210" s="45">
        <v>0</v>
      </c>
      <c r="I210" s="46">
        <f t="shared" si="31"/>
        <v>95.9</v>
      </c>
      <c r="J210" s="44">
        <v>0</v>
      </c>
      <c r="K210" s="25">
        <v>0</v>
      </c>
      <c r="L210" s="82">
        <f t="shared" si="32"/>
        <v>1207.9289999999999</v>
      </c>
    </row>
    <row r="211" spans="1:12" s="50" customFormat="1" ht="18" customHeight="1" x14ac:dyDescent="0.3">
      <c r="A211" s="53">
        <v>149</v>
      </c>
      <c r="B211" s="42" t="s">
        <v>361</v>
      </c>
      <c r="C211" s="24" t="s">
        <v>134</v>
      </c>
      <c r="D211" s="52" t="s">
        <v>438</v>
      </c>
      <c r="E211" s="85" t="s">
        <v>439</v>
      </c>
      <c r="F211" s="58">
        <v>1370</v>
      </c>
      <c r="G211" s="44">
        <f t="shared" si="30"/>
        <v>66.171000000000006</v>
      </c>
      <c r="H211" s="45">
        <v>0</v>
      </c>
      <c r="I211" s="46">
        <f t="shared" si="31"/>
        <v>95.9</v>
      </c>
      <c r="J211" s="44">
        <v>0</v>
      </c>
      <c r="K211" s="25">
        <v>0</v>
      </c>
      <c r="L211" s="82">
        <f t="shared" si="32"/>
        <v>1207.9289999999999</v>
      </c>
    </row>
    <row r="212" spans="1:12" s="50" customFormat="1" ht="18" customHeight="1" x14ac:dyDescent="0.3">
      <c r="A212" s="53">
        <v>150</v>
      </c>
      <c r="B212" s="42" t="s">
        <v>361</v>
      </c>
      <c r="C212" s="57" t="s">
        <v>134</v>
      </c>
      <c r="D212" s="52" t="s">
        <v>396</v>
      </c>
      <c r="E212" s="52" t="s">
        <v>397</v>
      </c>
      <c r="F212" s="58">
        <v>1370</v>
      </c>
      <c r="G212" s="44">
        <f>F212*4.83%</f>
        <v>66.171000000000006</v>
      </c>
      <c r="H212" s="45">
        <v>0</v>
      </c>
      <c r="I212" s="46">
        <f>1370*7%</f>
        <v>95.9</v>
      </c>
      <c r="J212" s="44">
        <v>0</v>
      </c>
      <c r="K212" s="25">
        <v>0</v>
      </c>
      <c r="L212" s="82">
        <f t="shared" si="32"/>
        <v>1207.9289999999999</v>
      </c>
    </row>
    <row r="213" spans="1:12" s="50" customFormat="1" ht="18" customHeight="1" x14ac:dyDescent="0.3">
      <c r="A213" s="53">
        <v>151</v>
      </c>
      <c r="B213" s="42" t="s">
        <v>361</v>
      </c>
      <c r="C213" s="57" t="s">
        <v>134</v>
      </c>
      <c r="D213" s="52" t="s">
        <v>408</v>
      </c>
      <c r="E213" s="52" t="s">
        <v>409</v>
      </c>
      <c r="F213" s="58">
        <v>1370</v>
      </c>
      <c r="G213" s="44">
        <f t="shared" si="30"/>
        <v>66.171000000000006</v>
      </c>
      <c r="H213" s="45">
        <v>0</v>
      </c>
      <c r="I213" s="46">
        <f t="shared" si="31"/>
        <v>95.9</v>
      </c>
      <c r="J213" s="44">
        <v>0</v>
      </c>
      <c r="K213" s="25">
        <v>0</v>
      </c>
      <c r="L213" s="82">
        <f t="shared" si="32"/>
        <v>1207.9289999999999</v>
      </c>
    </row>
    <row r="214" spans="1:12" s="50" customFormat="1" ht="16.5" customHeight="1" x14ac:dyDescent="0.3">
      <c r="A214" s="53">
        <v>152</v>
      </c>
      <c r="B214" s="42" t="s">
        <v>361</v>
      </c>
      <c r="C214" s="57" t="s">
        <v>134</v>
      </c>
      <c r="D214" s="43" t="s">
        <v>282</v>
      </c>
      <c r="E214" s="43" t="s">
        <v>287</v>
      </c>
      <c r="F214" s="44">
        <v>1591.05</v>
      </c>
      <c r="G214" s="44">
        <f t="shared" ref="G214:G221" si="33">F214*4.83%</f>
        <v>76.847715000000008</v>
      </c>
      <c r="H214" s="45">
        <v>0</v>
      </c>
      <c r="I214" s="46">
        <f t="shared" ref="I214:I221" si="34">F214*7%</f>
        <v>111.37350000000001</v>
      </c>
      <c r="J214" s="44">
        <v>0</v>
      </c>
      <c r="K214" s="44">
        <v>0</v>
      </c>
      <c r="L214" s="25">
        <f>F214-G214-H214-I214-J214+K214</f>
        <v>1402.8287849999999</v>
      </c>
    </row>
    <row r="215" spans="1:12" s="50" customFormat="1" ht="16.5" customHeight="1" x14ac:dyDescent="0.3">
      <c r="A215" s="53">
        <v>153</v>
      </c>
      <c r="B215" s="42" t="s">
        <v>361</v>
      </c>
      <c r="C215" s="24" t="s">
        <v>134</v>
      </c>
      <c r="D215" s="43" t="s">
        <v>201</v>
      </c>
      <c r="E215" s="43" t="s">
        <v>152</v>
      </c>
      <c r="F215" s="44">
        <v>2046.35</v>
      </c>
      <c r="G215" s="44">
        <f t="shared" si="33"/>
        <v>98.838705000000004</v>
      </c>
      <c r="H215" s="44">
        <v>0</v>
      </c>
      <c r="I215" s="46">
        <f t="shared" si="34"/>
        <v>143.24450000000002</v>
      </c>
      <c r="J215" s="44">
        <v>0</v>
      </c>
      <c r="K215" s="44">
        <v>0</v>
      </c>
      <c r="L215" s="25">
        <v>1804.2667949999998</v>
      </c>
    </row>
    <row r="216" spans="1:12" s="50" customFormat="1" ht="16.5" customHeight="1" x14ac:dyDescent="0.3">
      <c r="A216" s="53">
        <v>154</v>
      </c>
      <c r="B216" s="42" t="s">
        <v>361</v>
      </c>
      <c r="C216" s="24" t="s">
        <v>134</v>
      </c>
      <c r="D216" s="43" t="s">
        <v>112</v>
      </c>
      <c r="E216" s="43" t="s">
        <v>223</v>
      </c>
      <c r="F216" s="44">
        <v>1891.05</v>
      </c>
      <c r="G216" s="44">
        <f t="shared" si="33"/>
        <v>91.337715000000003</v>
      </c>
      <c r="H216" s="44">
        <v>0</v>
      </c>
      <c r="I216" s="46">
        <f t="shared" si="34"/>
        <v>132.37350000000001</v>
      </c>
      <c r="J216" s="44">
        <v>0</v>
      </c>
      <c r="K216" s="44">
        <v>0</v>
      </c>
      <c r="L216" s="25">
        <f>F216-G216-I216</f>
        <v>1667.3387850000001</v>
      </c>
    </row>
    <row r="217" spans="1:12" s="50" customFormat="1" ht="16.5" customHeight="1" x14ac:dyDescent="0.3">
      <c r="A217" s="53">
        <v>155</v>
      </c>
      <c r="B217" s="42" t="s">
        <v>361</v>
      </c>
      <c r="C217" s="24" t="s">
        <v>134</v>
      </c>
      <c r="D217" s="43" t="s">
        <v>114</v>
      </c>
      <c r="E217" s="43" t="s">
        <v>360</v>
      </c>
      <c r="F217" s="44">
        <v>2840</v>
      </c>
      <c r="G217" s="44">
        <f t="shared" si="33"/>
        <v>137.172</v>
      </c>
      <c r="H217" s="44">
        <v>0</v>
      </c>
      <c r="I217" s="46">
        <f t="shared" si="34"/>
        <v>198.8</v>
      </c>
      <c r="J217" s="44">
        <v>0</v>
      </c>
      <c r="K217" s="44">
        <v>0</v>
      </c>
      <c r="L217" s="25">
        <v>2504.0279999999998</v>
      </c>
    </row>
    <row r="218" spans="1:12" s="50" customFormat="1" ht="15.75" customHeight="1" x14ac:dyDescent="0.3">
      <c r="A218" s="53">
        <v>156</v>
      </c>
      <c r="B218" s="42" t="s">
        <v>361</v>
      </c>
      <c r="C218" s="24" t="s">
        <v>134</v>
      </c>
      <c r="D218" s="43" t="s">
        <v>113</v>
      </c>
      <c r="E218" s="43" t="s">
        <v>296</v>
      </c>
      <c r="F218" s="44">
        <v>1945</v>
      </c>
      <c r="G218" s="44">
        <f t="shared" si="33"/>
        <v>93.9435</v>
      </c>
      <c r="H218" s="44">
        <v>0</v>
      </c>
      <c r="I218" s="46">
        <f t="shared" si="34"/>
        <v>136.15</v>
      </c>
      <c r="J218" s="44">
        <v>0</v>
      </c>
      <c r="K218" s="44">
        <v>0</v>
      </c>
      <c r="L218" s="25">
        <v>1714.9064999999998</v>
      </c>
    </row>
    <row r="219" spans="1:12" s="50" customFormat="1" ht="16.5" customHeight="1" x14ac:dyDescent="0.3">
      <c r="A219" s="53">
        <v>157</v>
      </c>
      <c r="B219" s="42" t="s">
        <v>361</v>
      </c>
      <c r="C219" s="24" t="s">
        <v>134</v>
      </c>
      <c r="D219" s="43" t="s">
        <v>44</v>
      </c>
      <c r="E219" s="43" t="s">
        <v>344</v>
      </c>
      <c r="F219" s="44">
        <v>1591.05</v>
      </c>
      <c r="G219" s="44">
        <f>F219*4.83%</f>
        <v>76.847715000000008</v>
      </c>
      <c r="H219" s="45">
        <v>0</v>
      </c>
      <c r="I219" s="46">
        <f>F219*7%</f>
        <v>111.37350000000001</v>
      </c>
      <c r="J219" s="44">
        <v>0</v>
      </c>
      <c r="K219" s="44">
        <v>0</v>
      </c>
      <c r="L219" s="25">
        <f>F219-G219-H219-I219-J219+K219</f>
        <v>1402.8287849999999</v>
      </c>
    </row>
    <row r="220" spans="1:12" s="50" customFormat="1" ht="16.5" customHeight="1" x14ac:dyDescent="0.3">
      <c r="A220" s="53">
        <v>158</v>
      </c>
      <c r="B220" s="42" t="s">
        <v>361</v>
      </c>
      <c r="C220" s="24" t="s">
        <v>134</v>
      </c>
      <c r="D220" s="43" t="s">
        <v>334</v>
      </c>
      <c r="E220" s="56" t="s">
        <v>391</v>
      </c>
      <c r="F220" s="44">
        <v>2270</v>
      </c>
      <c r="G220" s="44">
        <f t="shared" si="33"/>
        <v>109.64100000000001</v>
      </c>
      <c r="H220" s="45"/>
      <c r="I220" s="46">
        <f t="shared" si="34"/>
        <v>158.9</v>
      </c>
      <c r="J220" s="44">
        <v>0</v>
      </c>
      <c r="K220" s="44">
        <v>0</v>
      </c>
      <c r="L220" s="25">
        <f>F220-G220-H220-I220-J220+K220</f>
        <v>2001.4589999999998</v>
      </c>
    </row>
    <row r="221" spans="1:12" s="50" customFormat="1" ht="16.5" customHeight="1" x14ac:dyDescent="0.3">
      <c r="A221" s="53">
        <v>159</v>
      </c>
      <c r="B221" s="42" t="s">
        <v>361</v>
      </c>
      <c r="C221" s="24" t="s">
        <v>134</v>
      </c>
      <c r="D221" s="43" t="s">
        <v>447</v>
      </c>
      <c r="E221" s="56" t="s">
        <v>392</v>
      </c>
      <c r="F221" s="44">
        <v>1370</v>
      </c>
      <c r="G221" s="44">
        <f t="shared" si="33"/>
        <v>66.171000000000006</v>
      </c>
      <c r="H221" s="45">
        <v>0</v>
      </c>
      <c r="I221" s="46">
        <f t="shared" si="34"/>
        <v>95.9</v>
      </c>
      <c r="J221" s="44">
        <v>0</v>
      </c>
      <c r="K221" s="44">
        <v>0</v>
      </c>
      <c r="L221" s="25">
        <f>F221-G221-H221-I221-J221+K221</f>
        <v>1207.9289999999999</v>
      </c>
    </row>
    <row r="222" spans="1:12" s="50" customFormat="1" ht="18" customHeight="1" x14ac:dyDescent="0.3">
      <c r="A222" s="53">
        <v>160</v>
      </c>
      <c r="B222" s="42" t="s">
        <v>207</v>
      </c>
      <c r="C222" s="24" t="s">
        <v>134</v>
      </c>
      <c r="D222" s="52" t="s">
        <v>381</v>
      </c>
      <c r="E222" s="52" t="s">
        <v>382</v>
      </c>
      <c r="F222" s="58">
        <v>2845</v>
      </c>
      <c r="G222" s="44">
        <f t="shared" ref="G222:G229" si="35">F222*4.83%</f>
        <v>137.4135</v>
      </c>
      <c r="H222" s="45">
        <v>0</v>
      </c>
      <c r="I222" s="46">
        <f t="shared" ref="I222" si="36">F222*7%</f>
        <v>199.15</v>
      </c>
      <c r="J222" s="44">
        <v>0</v>
      </c>
      <c r="K222" s="25">
        <v>0</v>
      </c>
      <c r="L222" s="82">
        <f t="shared" ref="L222" si="37">F222-G222-H222-I222-J222+K222</f>
        <v>2508.4364999999998</v>
      </c>
    </row>
    <row r="223" spans="1:12" s="50" customFormat="1" ht="16.5" customHeight="1" x14ac:dyDescent="0.3">
      <c r="A223" s="53">
        <v>161</v>
      </c>
      <c r="B223" s="42" t="s">
        <v>207</v>
      </c>
      <c r="C223" s="24" t="s">
        <v>134</v>
      </c>
      <c r="D223" s="43" t="s">
        <v>121</v>
      </c>
      <c r="E223" s="43" t="s">
        <v>466</v>
      </c>
      <c r="F223" s="44">
        <v>2554.19</v>
      </c>
      <c r="G223" s="44">
        <f>F223*4.83%</f>
        <v>123.367377</v>
      </c>
      <c r="H223" s="44">
        <v>0</v>
      </c>
      <c r="I223" s="46">
        <f>F223*7%</f>
        <v>178.79330000000002</v>
      </c>
      <c r="J223" s="44">
        <v>0</v>
      </c>
      <c r="K223" s="44">
        <v>0</v>
      </c>
      <c r="L223" s="83">
        <f>F223-G223-H223-I223-J223+K223</f>
        <v>2252.0293230000002</v>
      </c>
    </row>
    <row r="224" spans="1:12" s="50" customFormat="1" ht="16.5" customHeight="1" x14ac:dyDescent="0.3">
      <c r="A224" s="53">
        <v>162</v>
      </c>
      <c r="B224" s="42" t="s">
        <v>207</v>
      </c>
      <c r="C224" s="24" t="s">
        <v>134</v>
      </c>
      <c r="D224" s="43" t="s">
        <v>452</v>
      </c>
      <c r="E224" s="43" t="s">
        <v>453</v>
      </c>
      <c r="F224" s="44">
        <v>1591.05</v>
      </c>
      <c r="G224" s="44">
        <f>F224*4.83%</f>
        <v>76.847715000000008</v>
      </c>
      <c r="H224" s="44">
        <v>0</v>
      </c>
      <c r="I224" s="46">
        <f>F224*7%</f>
        <v>111.37350000000001</v>
      </c>
      <c r="J224" s="44">
        <v>0</v>
      </c>
      <c r="K224" s="44">
        <v>0</v>
      </c>
      <c r="L224" s="83">
        <f>F224-G224-H224-I224-J224+K224</f>
        <v>1402.8287849999999</v>
      </c>
    </row>
    <row r="225" spans="1:12" s="50" customFormat="1" ht="17.25" customHeight="1" x14ac:dyDescent="0.3">
      <c r="A225" s="53">
        <v>163</v>
      </c>
      <c r="B225" s="42" t="s">
        <v>147</v>
      </c>
      <c r="C225" s="42" t="s">
        <v>134</v>
      </c>
      <c r="D225" s="52" t="s">
        <v>387</v>
      </c>
      <c r="E225" s="43" t="s">
        <v>386</v>
      </c>
      <c r="F225" s="58">
        <v>2272</v>
      </c>
      <c r="G225" s="44">
        <f t="shared" si="35"/>
        <v>109.7376</v>
      </c>
      <c r="H225" s="45">
        <v>0</v>
      </c>
      <c r="I225" s="46">
        <f t="shared" ref="I225:I226" si="38">F225*7%</f>
        <v>159.04000000000002</v>
      </c>
      <c r="J225" s="44">
        <v>0</v>
      </c>
      <c r="K225" s="25">
        <v>0</v>
      </c>
      <c r="L225" s="82">
        <f t="shared" ref="L225:L226" si="39">F225-G225-H225-I225-J225+K225</f>
        <v>2003.2224000000001</v>
      </c>
    </row>
    <row r="226" spans="1:12" s="50" customFormat="1" ht="18" customHeight="1" x14ac:dyDescent="0.3">
      <c r="A226" s="53">
        <v>164</v>
      </c>
      <c r="B226" s="57" t="s">
        <v>147</v>
      </c>
      <c r="C226" s="57" t="s">
        <v>134</v>
      </c>
      <c r="D226" s="52" t="s">
        <v>398</v>
      </c>
      <c r="E226" s="43" t="s">
        <v>399</v>
      </c>
      <c r="F226" s="58">
        <v>1800</v>
      </c>
      <c r="G226" s="44">
        <f t="shared" si="35"/>
        <v>86.94</v>
      </c>
      <c r="H226" s="45">
        <v>0</v>
      </c>
      <c r="I226" s="46">
        <f t="shared" si="38"/>
        <v>126.00000000000001</v>
      </c>
      <c r="J226" s="44">
        <v>0</v>
      </c>
      <c r="K226" s="25">
        <v>0</v>
      </c>
      <c r="L226" s="82">
        <f t="shared" si="39"/>
        <v>1587.06</v>
      </c>
    </row>
    <row r="227" spans="1:12" s="50" customFormat="1" ht="18" customHeight="1" x14ac:dyDescent="0.3">
      <c r="A227" s="53">
        <v>165</v>
      </c>
      <c r="B227" s="57" t="s">
        <v>147</v>
      </c>
      <c r="C227" s="57" t="s">
        <v>134</v>
      </c>
      <c r="D227" s="43" t="s">
        <v>115</v>
      </c>
      <c r="E227" s="43" t="s">
        <v>111</v>
      </c>
      <c r="F227" s="59">
        <v>1591.05</v>
      </c>
      <c r="G227" s="44">
        <f t="shared" ref="G227" si="40">F227*4.83%</f>
        <v>76.847715000000008</v>
      </c>
      <c r="H227" s="44">
        <v>0</v>
      </c>
      <c r="I227" s="46">
        <f t="shared" ref="I227:I228" si="41">F227*7%</f>
        <v>111.37350000000001</v>
      </c>
      <c r="J227" s="44">
        <v>0</v>
      </c>
      <c r="K227" s="44">
        <v>0</v>
      </c>
      <c r="L227" s="83">
        <f t="shared" ref="L227:L228" si="42">F227-G227-H227-I227-J227+K227</f>
        <v>1402.8287849999999</v>
      </c>
    </row>
    <row r="228" spans="1:12" s="50" customFormat="1" ht="18" customHeight="1" x14ac:dyDescent="0.3">
      <c r="A228" s="53">
        <v>166</v>
      </c>
      <c r="B228" s="57" t="s">
        <v>383</v>
      </c>
      <c r="C228" s="57" t="s">
        <v>134</v>
      </c>
      <c r="D228" s="52" t="s">
        <v>384</v>
      </c>
      <c r="E228" s="52" t="s">
        <v>385</v>
      </c>
      <c r="F228" s="58">
        <v>1370</v>
      </c>
      <c r="G228" s="44">
        <f t="shared" si="35"/>
        <v>66.171000000000006</v>
      </c>
      <c r="H228" s="45">
        <v>0</v>
      </c>
      <c r="I228" s="46">
        <f t="shared" si="41"/>
        <v>95.9</v>
      </c>
      <c r="J228" s="44">
        <v>0</v>
      </c>
      <c r="K228" s="25">
        <v>0</v>
      </c>
      <c r="L228" s="82">
        <f t="shared" si="42"/>
        <v>1207.9289999999999</v>
      </c>
    </row>
    <row r="229" spans="1:12" s="50" customFormat="1" ht="18" customHeight="1" x14ac:dyDescent="0.3">
      <c r="A229" s="53">
        <v>167</v>
      </c>
      <c r="B229" s="57" t="s">
        <v>388</v>
      </c>
      <c r="C229" s="57" t="s">
        <v>134</v>
      </c>
      <c r="D229" s="52" t="s">
        <v>389</v>
      </c>
      <c r="E229" s="52" t="s">
        <v>390</v>
      </c>
      <c r="F229" s="58">
        <v>1900</v>
      </c>
      <c r="G229" s="44">
        <f t="shared" si="35"/>
        <v>91.77000000000001</v>
      </c>
      <c r="H229" s="45">
        <v>0</v>
      </c>
      <c r="I229" s="46">
        <f t="shared" ref="I229" si="43">F229*7%</f>
        <v>133</v>
      </c>
      <c r="J229" s="44">
        <v>0</v>
      </c>
      <c r="K229" s="25">
        <v>0</v>
      </c>
      <c r="L229" s="82">
        <f t="shared" ref="L229" si="44">F229-G229-H229-I229-J229+K229</f>
        <v>1675.23</v>
      </c>
    </row>
    <row r="230" spans="1:12" x14ac:dyDescent="0.3">
      <c r="D230" s="5"/>
    </row>
    <row r="231" spans="1:12" s="10" customFormat="1" ht="16.5" customHeight="1" x14ac:dyDescent="0.3">
      <c r="A231" s="9"/>
      <c r="B231" s="39" t="s">
        <v>306</v>
      </c>
      <c r="C231" s="11"/>
      <c r="D231" s="12"/>
      <c r="E231" s="12"/>
      <c r="F231" s="18"/>
      <c r="G231" s="18"/>
      <c r="H231" s="15"/>
      <c r="I231" s="13"/>
      <c r="J231" s="18"/>
      <c r="K231" s="18"/>
      <c r="L231" s="21"/>
    </row>
    <row r="232" spans="1:12" s="10" customFormat="1" ht="16.5" customHeight="1" x14ac:dyDescent="0.3">
      <c r="A232" s="70">
        <v>1</v>
      </c>
      <c r="B232" s="47" t="s">
        <v>137</v>
      </c>
      <c r="C232" s="48">
        <v>422</v>
      </c>
      <c r="D232" s="49" t="s">
        <v>12</v>
      </c>
      <c r="E232" s="49" t="s">
        <v>13</v>
      </c>
      <c r="F232" s="44">
        <v>1100</v>
      </c>
      <c r="G232" s="45">
        <v>0</v>
      </c>
      <c r="H232" s="45">
        <v>0</v>
      </c>
      <c r="I232" s="44">
        <v>0</v>
      </c>
      <c r="J232" s="44">
        <v>0</v>
      </c>
      <c r="K232" s="44">
        <v>250</v>
      </c>
      <c r="L232" s="25">
        <f>F232-G232-H232-I232-J232+K232</f>
        <v>1350</v>
      </c>
    </row>
    <row r="233" spans="1:12" s="10" customFormat="1" ht="16.5" customHeight="1" x14ac:dyDescent="0.3">
      <c r="A233" s="70">
        <v>2</v>
      </c>
      <c r="B233" s="47" t="s">
        <v>137</v>
      </c>
      <c r="C233" s="48">
        <v>422</v>
      </c>
      <c r="D233" s="51" t="s">
        <v>14</v>
      </c>
      <c r="E233" s="49" t="s">
        <v>15</v>
      </c>
      <c r="F233" s="44">
        <v>1100</v>
      </c>
      <c r="G233" s="45">
        <v>0</v>
      </c>
      <c r="H233" s="45">
        <v>0</v>
      </c>
      <c r="I233" s="44">
        <v>0</v>
      </c>
      <c r="J233" s="44">
        <v>0</v>
      </c>
      <c r="K233" s="44">
        <v>250</v>
      </c>
      <c r="L233" s="25">
        <f>F233-G233-H233-I233-J233+K233</f>
        <v>1350</v>
      </c>
    </row>
    <row r="234" spans="1:12" s="10" customFormat="1" ht="16.5" customHeight="1" x14ac:dyDescent="0.3">
      <c r="A234" s="70">
        <v>3</v>
      </c>
      <c r="B234" s="47" t="s">
        <v>137</v>
      </c>
      <c r="C234" s="48">
        <v>422</v>
      </c>
      <c r="D234" s="49" t="s">
        <v>16</v>
      </c>
      <c r="E234" s="49" t="s">
        <v>13</v>
      </c>
      <c r="F234" s="44">
        <v>1100</v>
      </c>
      <c r="G234" s="45">
        <v>0</v>
      </c>
      <c r="H234" s="45">
        <v>0</v>
      </c>
      <c r="I234" s="44">
        <v>0</v>
      </c>
      <c r="J234" s="44">
        <v>0</v>
      </c>
      <c r="K234" s="44">
        <v>250</v>
      </c>
      <c r="L234" s="25">
        <f>F234-G234-H234-I234-J234+K234</f>
        <v>1350</v>
      </c>
    </row>
    <row r="235" spans="1:12" s="10" customFormat="1" ht="16.5" customHeight="1" x14ac:dyDescent="0.3">
      <c r="A235" s="70">
        <v>4</v>
      </c>
      <c r="B235" s="47" t="s">
        <v>137</v>
      </c>
      <c r="C235" s="48">
        <v>422</v>
      </c>
      <c r="D235" s="49" t="s">
        <v>17</v>
      </c>
      <c r="E235" s="49" t="s">
        <v>13</v>
      </c>
      <c r="F235" s="44">
        <v>1100</v>
      </c>
      <c r="G235" s="45">
        <v>0</v>
      </c>
      <c r="H235" s="45">
        <v>0</v>
      </c>
      <c r="I235" s="44">
        <v>0</v>
      </c>
      <c r="J235" s="44">
        <v>0</v>
      </c>
      <c r="K235" s="44">
        <v>250</v>
      </c>
      <c r="L235" s="25">
        <f>F235-G235-H235-I235-J235+K235</f>
        <v>1350</v>
      </c>
    </row>
    <row r="236" spans="1:12" s="10" customFormat="1" ht="16.5" customHeight="1" x14ac:dyDescent="0.3">
      <c r="A236" s="70">
        <v>5</v>
      </c>
      <c r="B236" s="42" t="s">
        <v>137</v>
      </c>
      <c r="C236" s="24">
        <v>422</v>
      </c>
      <c r="D236" s="43" t="s">
        <v>233</v>
      </c>
      <c r="E236" s="43" t="s">
        <v>13</v>
      </c>
      <c r="F236" s="44">
        <v>1100</v>
      </c>
      <c r="G236" s="45">
        <v>0</v>
      </c>
      <c r="H236" s="45">
        <v>0</v>
      </c>
      <c r="I236" s="44">
        <v>0</v>
      </c>
      <c r="J236" s="44">
        <v>0</v>
      </c>
      <c r="K236" s="44">
        <v>250</v>
      </c>
      <c r="L236" s="25">
        <f>F236+K236</f>
        <v>1350</v>
      </c>
    </row>
    <row r="237" spans="1:12" s="10" customFormat="1" ht="16.5" customHeight="1" x14ac:dyDescent="0.3">
      <c r="A237" s="70">
        <v>6</v>
      </c>
      <c r="B237" s="42" t="s">
        <v>271</v>
      </c>
      <c r="C237" s="24">
        <v>422</v>
      </c>
      <c r="D237" s="43" t="s">
        <v>270</v>
      </c>
      <c r="E237" s="43" t="s">
        <v>272</v>
      </c>
      <c r="F237" s="44">
        <v>1100</v>
      </c>
      <c r="G237" s="45">
        <v>0</v>
      </c>
      <c r="H237" s="60">
        <v>0</v>
      </c>
      <c r="I237" s="59">
        <v>0</v>
      </c>
      <c r="J237" s="61">
        <v>0</v>
      </c>
      <c r="K237" s="59">
        <v>250</v>
      </c>
      <c r="L237" s="59">
        <f>F237+K237</f>
        <v>1350</v>
      </c>
    </row>
    <row r="238" spans="1:12" s="10" customFormat="1" ht="16.5" customHeight="1" x14ac:dyDescent="0.3">
      <c r="A238" s="70">
        <v>7</v>
      </c>
      <c r="B238" s="42" t="s">
        <v>137</v>
      </c>
      <c r="C238" s="24">
        <v>422</v>
      </c>
      <c r="D238" s="43" t="s">
        <v>280</v>
      </c>
      <c r="E238" s="43" t="s">
        <v>13</v>
      </c>
      <c r="F238" s="44">
        <v>1100</v>
      </c>
      <c r="G238" s="45">
        <v>0</v>
      </c>
      <c r="H238" s="45">
        <v>0</v>
      </c>
      <c r="I238" s="44">
        <v>0</v>
      </c>
      <c r="J238" s="44">
        <v>0</v>
      </c>
      <c r="K238" s="44">
        <v>250</v>
      </c>
      <c r="L238" s="25">
        <f>F238+K238</f>
        <v>1350</v>
      </c>
    </row>
    <row r="239" spans="1:12" s="50" customFormat="1" ht="16.5" customHeight="1" x14ac:dyDescent="0.3">
      <c r="A239" s="53">
        <v>8</v>
      </c>
      <c r="B239" s="42" t="s">
        <v>137</v>
      </c>
      <c r="C239" s="24">
        <v>422</v>
      </c>
      <c r="D239" s="43" t="s">
        <v>281</v>
      </c>
      <c r="E239" s="43" t="s">
        <v>13</v>
      </c>
      <c r="F239" s="44">
        <v>1100</v>
      </c>
      <c r="G239" s="45">
        <v>0</v>
      </c>
      <c r="H239" s="45">
        <v>0</v>
      </c>
      <c r="I239" s="44">
        <v>0</v>
      </c>
      <c r="J239" s="44">
        <v>0</v>
      </c>
      <c r="K239" s="44">
        <v>250</v>
      </c>
      <c r="L239" s="25">
        <f>F239+K239</f>
        <v>1350</v>
      </c>
    </row>
    <row r="240" spans="1:12" x14ac:dyDescent="0.3">
      <c r="A240" s="71"/>
      <c r="D240" s="5"/>
      <c r="F240" s="40"/>
    </row>
    <row r="241" spans="1:12" x14ac:dyDescent="0.3">
      <c r="A241" s="71"/>
      <c r="B241" s="39" t="s">
        <v>315</v>
      </c>
      <c r="D241" s="5"/>
      <c r="F241" s="40"/>
      <c r="I241" s="41" t="s">
        <v>333</v>
      </c>
      <c r="J241" s="41" t="s">
        <v>332</v>
      </c>
    </row>
    <row r="242" spans="1:12" s="65" customFormat="1" x14ac:dyDescent="0.3">
      <c r="A242" s="70">
        <v>1</v>
      </c>
      <c r="B242" s="62" t="s">
        <v>328</v>
      </c>
      <c r="C242" s="57" t="s">
        <v>329</v>
      </c>
      <c r="D242" s="62" t="s">
        <v>317</v>
      </c>
      <c r="E242" s="62" t="s">
        <v>323</v>
      </c>
      <c r="F242" s="63">
        <v>12645</v>
      </c>
      <c r="G242" s="63">
        <v>0</v>
      </c>
      <c r="H242" s="63">
        <v>0</v>
      </c>
      <c r="I242" s="64">
        <v>379.35</v>
      </c>
      <c r="J242" s="63">
        <v>632.25</v>
      </c>
      <c r="K242" s="63">
        <v>0</v>
      </c>
      <c r="L242" s="63">
        <f>F242-G242-H242-I242-J242-K242</f>
        <v>11633.4</v>
      </c>
    </row>
    <row r="243" spans="1:12" s="65" customFormat="1" x14ac:dyDescent="0.3">
      <c r="A243" s="70">
        <v>2</v>
      </c>
      <c r="B243" s="62" t="s">
        <v>328</v>
      </c>
      <c r="C243" s="57" t="s">
        <v>329</v>
      </c>
      <c r="D243" s="62" t="s">
        <v>48</v>
      </c>
      <c r="E243" s="62" t="s">
        <v>49</v>
      </c>
      <c r="F243" s="63">
        <v>12645</v>
      </c>
      <c r="G243" s="63">
        <v>0</v>
      </c>
      <c r="H243" s="63">
        <v>0</v>
      </c>
      <c r="I243" s="64">
        <v>379.35</v>
      </c>
      <c r="J243" s="63">
        <v>632.25</v>
      </c>
      <c r="K243" s="63">
        <v>0</v>
      </c>
      <c r="L243" s="63">
        <f>F243-G243-H243-I243-J243-K243</f>
        <v>11633.4</v>
      </c>
    </row>
    <row r="244" spans="1:12" s="65" customFormat="1" x14ac:dyDescent="0.3">
      <c r="A244" s="70">
        <v>3</v>
      </c>
      <c r="B244" s="62" t="s">
        <v>328</v>
      </c>
      <c r="C244" s="57" t="s">
        <v>329</v>
      </c>
      <c r="D244" s="62" t="s">
        <v>321</v>
      </c>
      <c r="E244" s="62" t="s">
        <v>327</v>
      </c>
      <c r="F244" s="63">
        <v>12645</v>
      </c>
      <c r="G244" s="63">
        <v>0</v>
      </c>
      <c r="H244" s="63">
        <v>0</v>
      </c>
      <c r="I244" s="64">
        <v>379.35</v>
      </c>
      <c r="J244" s="63">
        <v>632.25</v>
      </c>
      <c r="K244" s="63">
        <v>0</v>
      </c>
      <c r="L244" s="63">
        <f>F244-G244-H244-I244-J244-K244</f>
        <v>11633.4</v>
      </c>
    </row>
    <row r="245" spans="1:12" s="65" customFormat="1" x14ac:dyDescent="0.3">
      <c r="A245" s="70">
        <v>4</v>
      </c>
      <c r="B245" s="62" t="s">
        <v>328</v>
      </c>
      <c r="C245" s="57" t="s">
        <v>329</v>
      </c>
      <c r="D245" s="62" t="s">
        <v>319</v>
      </c>
      <c r="E245" s="62" t="s">
        <v>325</v>
      </c>
      <c r="F245" s="63">
        <v>12645</v>
      </c>
      <c r="G245" s="63">
        <v>0</v>
      </c>
      <c r="H245" s="63">
        <v>0</v>
      </c>
      <c r="I245" s="64">
        <v>379.35</v>
      </c>
      <c r="J245" s="63">
        <v>632.25</v>
      </c>
      <c r="K245" s="63">
        <v>0</v>
      </c>
      <c r="L245" s="63">
        <f>F245-G245-H245-I245-J245-K245</f>
        <v>11633.4</v>
      </c>
    </row>
    <row r="246" spans="1:12" s="65" customFormat="1" x14ac:dyDescent="0.3">
      <c r="A246" s="70">
        <v>5</v>
      </c>
      <c r="B246" s="62" t="s">
        <v>328</v>
      </c>
      <c r="C246" s="57" t="s">
        <v>329</v>
      </c>
      <c r="D246" s="62" t="s">
        <v>316</v>
      </c>
      <c r="E246" s="62" t="s">
        <v>322</v>
      </c>
      <c r="F246" s="63">
        <v>12645</v>
      </c>
      <c r="G246" s="63">
        <v>0</v>
      </c>
      <c r="H246" s="63">
        <v>0</v>
      </c>
      <c r="I246" s="64">
        <v>379.35</v>
      </c>
      <c r="J246" s="63">
        <v>632.25</v>
      </c>
      <c r="K246" s="63">
        <v>0</v>
      </c>
      <c r="L246" s="63">
        <f>F246-G246-H246-I246-J246-K246</f>
        <v>11633.4</v>
      </c>
    </row>
    <row r="247" spans="1:12" s="65" customFormat="1" x14ac:dyDescent="0.3">
      <c r="A247" s="70">
        <v>6</v>
      </c>
      <c r="B247" s="62" t="s">
        <v>328</v>
      </c>
      <c r="C247" s="57" t="s">
        <v>329</v>
      </c>
      <c r="D247" s="62" t="s">
        <v>318</v>
      </c>
      <c r="E247" s="62" t="s">
        <v>324</v>
      </c>
      <c r="F247" s="63">
        <v>12645</v>
      </c>
      <c r="G247" s="63">
        <v>0</v>
      </c>
      <c r="H247" s="63">
        <v>0</v>
      </c>
      <c r="I247" s="64">
        <v>379.35</v>
      </c>
      <c r="J247" s="63">
        <v>632.25</v>
      </c>
      <c r="K247" s="63">
        <v>0</v>
      </c>
      <c r="L247" s="63">
        <f t="shared" ref="L247:L248" si="45">F247-G247-H247-I247-J247-K247</f>
        <v>11633.4</v>
      </c>
    </row>
    <row r="248" spans="1:12" s="65" customFormat="1" x14ac:dyDescent="0.3">
      <c r="A248" s="70">
        <v>7</v>
      </c>
      <c r="B248" s="62" t="s">
        <v>328</v>
      </c>
      <c r="C248" s="57" t="s">
        <v>329</v>
      </c>
      <c r="D248" s="62" t="s">
        <v>320</v>
      </c>
      <c r="E248" s="62" t="s">
        <v>326</v>
      </c>
      <c r="F248" s="63">
        <v>12645</v>
      </c>
      <c r="G248" s="63">
        <v>0</v>
      </c>
      <c r="H248" s="63">
        <v>0</v>
      </c>
      <c r="I248" s="64">
        <v>379.35</v>
      </c>
      <c r="J248" s="63">
        <v>632.25</v>
      </c>
      <c r="K248" s="63">
        <v>0</v>
      </c>
      <c r="L248" s="63">
        <f t="shared" si="45"/>
        <v>11633.4</v>
      </c>
    </row>
    <row r="249" spans="1:12" s="68" customFormat="1" x14ac:dyDescent="0.3">
      <c r="A249" s="70">
        <v>8</v>
      </c>
      <c r="B249" s="56" t="s">
        <v>328</v>
      </c>
      <c r="C249" s="57" t="s">
        <v>329</v>
      </c>
      <c r="D249" s="56" t="s">
        <v>338</v>
      </c>
      <c r="E249" s="56" t="s">
        <v>339</v>
      </c>
      <c r="F249" s="66">
        <v>12645</v>
      </c>
      <c r="G249" s="66">
        <v>0</v>
      </c>
      <c r="H249" s="66">
        <v>0</v>
      </c>
      <c r="I249" s="67">
        <v>379.35</v>
      </c>
      <c r="J249" s="66">
        <v>632.25</v>
      </c>
      <c r="K249" s="66">
        <v>0</v>
      </c>
      <c r="L249" s="66">
        <f t="shared" ref="L249" si="46">F249-G249-H249-I249-J249-K249</f>
        <v>11633.4</v>
      </c>
    </row>
  </sheetData>
  <autoFilter ref="B11:L11" xr:uid="{00000000-0009-0000-0000-000000000000}"/>
  <mergeCells count="2">
    <mergeCell ref="A3:L3"/>
    <mergeCell ref="A4:L4"/>
  </mergeCells>
  <conditionalFormatting sqref="F227">
    <cfRule type="cellIs" dxfId="0" priority="2" operator="greaterThan">
      <formula>341370.655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INFORMACIÓN PÚBLICA</cp:lastModifiedBy>
  <cp:lastPrinted>2021-01-18T21:58:36Z</cp:lastPrinted>
  <dcterms:created xsi:type="dcterms:W3CDTF">2017-02-13T21:29:25Z</dcterms:created>
  <dcterms:modified xsi:type="dcterms:W3CDTF">2021-11-08T15:24:12Z</dcterms:modified>
</cp:coreProperties>
</file>